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9. ก.ย.2562\"/>
    </mc:Choice>
  </mc:AlternateContent>
  <bookViews>
    <workbookView xWindow="0" yWindow="0" windowWidth="24000" windowHeight="9675" activeTab="3"/>
  </bookViews>
  <sheets>
    <sheet name="ผด.ก.ย.62" sheetId="11" r:id="rId1"/>
    <sheet name="ผด. ต.ค.61-ก.ย.62" sheetId="12" r:id="rId2"/>
    <sheet name="ขาออก กย 62และตค61-กย62" sheetId="13" r:id="rId3"/>
    <sheet name="ขาเข้า ตค62-กย62" sheetId="14" r:id="rId4"/>
    <sheet name="ขาเข้า กย 62" sheetId="15" r:id="rId5"/>
    <sheet name="Sheet3" sheetId="16" r:id="rId6"/>
    <sheet name="Sheet4" sheetId="17" r:id="rId7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5" l="1"/>
  <c r="E16" i="15"/>
  <c r="F15" i="15"/>
  <c r="E15" i="15"/>
  <c r="D15" i="15"/>
  <c r="D16" i="15" s="1"/>
  <c r="G13" i="15"/>
  <c r="G12" i="15"/>
  <c r="F17" i="14" l="1"/>
  <c r="E17" i="14"/>
  <c r="E16" i="14" s="1"/>
  <c r="D17" i="14"/>
  <c r="D16" i="14" s="1"/>
  <c r="F15" i="14"/>
  <c r="F16" i="14" s="1"/>
  <c r="E15" i="14"/>
  <c r="D15" i="14"/>
  <c r="I57" i="13" l="1"/>
  <c r="J56" i="13"/>
  <c r="J57" i="13" s="1"/>
  <c r="I56" i="13"/>
  <c r="E47" i="13"/>
  <c r="E48" i="13" s="1"/>
  <c r="D47" i="13"/>
  <c r="D48" i="13" s="1"/>
  <c r="D17" i="13"/>
  <c r="E16" i="13"/>
  <c r="E17" i="13" s="1"/>
  <c r="D16" i="13"/>
  <c r="J18" i="12" l="1"/>
  <c r="I18" i="12"/>
  <c r="K18" i="11"/>
  <c r="J18" i="11"/>
  <c r="E18" i="12" l="1"/>
  <c r="D18" i="12"/>
  <c r="J17" i="12" l="1"/>
  <c r="I17" i="12"/>
  <c r="E17" i="12"/>
  <c r="D17" i="12"/>
  <c r="K17" i="11"/>
  <c r="J17" i="11"/>
  <c r="F17" i="11"/>
  <c r="F18" i="11" s="1"/>
  <c r="E17" i="11"/>
  <c r="E18" i="11" s="1"/>
</calcChain>
</file>

<file path=xl/sharedStrings.xml><?xml version="1.0" encoding="utf-8"?>
<sst xmlns="http://schemas.openxmlformats.org/spreadsheetml/2006/main" count="276" uniqueCount="178">
  <si>
    <t>ด่านศุลกากรช่องเม็ก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</si>
  <si>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</si>
  <si>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</si>
  <si>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</si>
  <si>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</si>
  <si>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</si>
  <si>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</si>
  <si>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</si>
  <si>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</si>
  <si>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</si>
  <si>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</si>
  <si>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มูลค่า(บาท)</t>
  </si>
  <si>
    <t>09011110</t>
  </si>
  <si>
    <t>เบียร์</t>
  </si>
  <si>
    <t>สายไฟ</t>
  </si>
  <si>
    <t>ปลายข้าวเหนียว</t>
  </si>
  <si>
    <t>บุหรี่</t>
  </si>
  <si>
    <t>หม้อแปลงไฟฟ้า</t>
  </si>
  <si>
    <t>ฉนวนลูกถ้วยแก้ว</t>
  </si>
  <si>
    <t>ปลายข้าว</t>
  </si>
  <si>
    <t>กระเบื้องปูพื้นและติดผนัง</t>
  </si>
  <si>
    <t>แป้งมันสำปะหลัง(INV.03-TW-2019)</t>
  </si>
  <si>
    <t>เครื่องกำเนิดไฟฟ้า,กังหันพร้อมอุปกรณ์</t>
  </si>
  <si>
    <t>อุปกรณ์ไฟฟ้าสำหรับตัดต่อวงจรไฟฟ้า</t>
  </si>
  <si>
    <t>เฟอร์นิเจอร์ไม้ดู่</t>
  </si>
  <si>
    <t>ออโต้ทรานฟอร์มเมอร์พร้อมอุปกรณ์</t>
  </si>
  <si>
    <t>อุปกรณ์ใช้ในโรงพยาบาล</t>
  </si>
  <si>
    <t>เครื่องมือสำหรับย่อยหิน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</si>
  <si>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</si>
  <si>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</si>
  <si>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</si>
  <si>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 xml:space="preserve"> </t>
  </si>
  <si>
    <t xml:space="preserve">           รวมทั้งสิ้น</t>
  </si>
  <si>
    <t>รวมทั้งสิ้น</t>
  </si>
  <si>
    <t>เมล็ดกาแฟดิบ</t>
  </si>
  <si>
    <t>ชิ้นส่วนเฟอร์นิเจอร์ไม้ดู่,ชิ้นส่วนเฟอร์นิเจอร์สัก,แต้ฮ้อ</t>
  </si>
  <si>
    <t>สมุนไพร</t>
  </si>
  <si>
    <t>เครื่องปรับอากาศ</t>
  </si>
  <si>
    <t>ยาง</t>
  </si>
  <si>
    <t xml:space="preserve">            รวมทั้งสิ้น</t>
  </si>
  <si>
    <t xml:space="preserve">มูลค่าสินค้าผ่านแดนสูงสุด  10  อันดับ </t>
  </si>
  <si>
    <t>อุปกรณ์และเครื่องใช้ในการสำรวจ</t>
  </si>
  <si>
    <t>มอลต์</t>
  </si>
  <si>
    <t>เครื่องมือช่างและเครื่องมือที่ใช้ในบ้าน</t>
  </si>
  <si>
    <t>เครื่องจักรตอกเสาเข็ม</t>
  </si>
  <si>
    <t>เครื่องจักรสำหรับขุดเจาะ</t>
  </si>
  <si>
    <t>กาแฟสำเร็จรูป</t>
  </si>
  <si>
    <t>85043199</t>
  </si>
  <si>
    <t>ข้าวหอมมะลิลาว</t>
  </si>
  <si>
    <t>10063040</t>
  </si>
  <si>
    <t>น้ำมันหล่อลื่น</t>
  </si>
  <si>
    <t xml:space="preserve">  มูลค่าสินค้าผ่านแดนสูงสุด  10  อันดับ จำนวนรถบรรทุก</t>
  </si>
  <si>
    <t>12119099</t>
  </si>
  <si>
    <t>10064090</t>
  </si>
  <si>
    <t>21011299</t>
  </si>
  <si>
    <t>อุปกรณ์เครื่องมือแพทย์</t>
  </si>
  <si>
    <t>ปีงบประมาณ 2562   เดือน กันยายน  2562</t>
  </si>
  <si>
    <t>แผงควบคุม</t>
  </si>
  <si>
    <t>รถยนต์นั่งใหม่สำเร็จรูป พวงมาลัยซ้าย</t>
  </si>
  <si>
    <t>อุปกรณ์ก่อสร้าง,อุปกรณ์ใช้ในโรงพยาบาล,โซดาไฟและอื่นๆ</t>
  </si>
  <si>
    <t>สะพานเหล็กสำเร็จรูปชนิดถอดประกอบได้</t>
  </si>
  <si>
    <t>เสื้อยืดแขนยาวและสินค้าอื่นๆตามอินวอยซ์แนบ</t>
  </si>
  <si>
    <t>61062000</t>
  </si>
  <si>
    <t>ท่อพลาสติกและพลาสติกอื่นๆ พร้อมอุปกรณ์ติดตั้ง (รายละเอียดตามอินว้อยส์แนบ)</t>
  </si>
  <si>
    <t>ถ่านขาวอัดแท่ง</t>
  </si>
  <si>
    <t>44029010</t>
  </si>
  <si>
    <t>ส่วนประกอบรถจักรยานยนต์,เครื่องฉีดพ่นและหลอดไฟ</t>
  </si>
  <si>
    <t xml:space="preserve">                       จำนวนใบขนผ่านแดนเข้า 29  ใบขน  จำนวนรถบรรทุก 63 คัน</t>
  </si>
  <si>
    <t xml:space="preserve">               จำนวนใบขนผ่านแดนออก  71 ใบขน  จำนวนรถบรรทุก  100 คัน</t>
  </si>
  <si>
    <t xml:space="preserve"> ไตรมาสที่ 1 ปีงบประมาณ 2562   (เดือน ตุลาคม 61- กันยายน 62)</t>
  </si>
  <si>
    <t>จำนวนใบขนผ่านแดนเข้า 458  ใบขน จำนวนรถบรรทุก 413 คัน</t>
  </si>
  <si>
    <t xml:space="preserve">              จำนวนใบขนผ่านแดนออก  925   ใบขน จำนวนรถบรรทุก 548 คัน</t>
  </si>
  <si>
    <t>สินค้าส่งออก ด่านศุลกากรช่องเม็ก</t>
  </si>
  <si>
    <t xml:space="preserve">สินค้าส่งออกสูงสุด  10  อันดับ </t>
  </si>
  <si>
    <t>ปีงบประมาณ 2562</t>
  </si>
  <si>
    <t>ปีงบประมาณ 2562   (เดือน กันยายน 2562)</t>
  </si>
  <si>
    <t>ประจำเดือนกันยายน 2562</t>
  </si>
  <si>
    <t>ลำดับที่</t>
  </si>
  <si>
    <t xml:space="preserve">น้ำหนัก </t>
  </si>
  <si>
    <t>พิกัด8 หลัก</t>
  </si>
  <si>
    <t>สินค้า</t>
  </si>
  <si>
    <t>น้ำหนัก</t>
  </si>
  <si>
    <t>มูลค่า</t>
  </si>
  <si>
    <t>น้ำมันดีเชลหมุนเร็ว</t>
  </si>
  <si>
    <t>น้ำมันเบนซินไร้สารตะกั่ว</t>
  </si>
  <si>
    <t>รถยนต์นั่งกระบะ,เก๋ง</t>
  </si>
  <si>
    <t>รถยนต์นั่งกระบะ</t>
  </si>
  <si>
    <t>น้ำผลไม้</t>
  </si>
  <si>
    <t>เบนซินไร้สารตะกั่วออกเทน 91</t>
  </si>
  <si>
    <t>ผงชูรส</t>
  </si>
  <si>
    <t>ปูนซีเมนต์</t>
  </si>
  <si>
    <t>น้ำมันเบนซิน</t>
  </si>
  <si>
    <t>อาหารหมู</t>
  </si>
  <si>
    <t>รวม</t>
  </si>
  <si>
    <t>01031000</t>
  </si>
  <si>
    <t>สุกรพันธุ์</t>
  </si>
  <si>
    <t>รวมทั้งหมด</t>
  </si>
  <si>
    <t>อาหารไก่</t>
  </si>
  <si>
    <t>น้ำหวาน</t>
  </si>
  <si>
    <t>บะหมี่กึ่งสำเร็จรูป</t>
  </si>
  <si>
    <t>เครื่องปรุงรส</t>
  </si>
  <si>
    <t>ผงซักฟอก</t>
  </si>
  <si>
    <t>ขนม</t>
  </si>
  <si>
    <t>เครื่องโม่หิน</t>
  </si>
  <si>
    <t>ปุ๋ยเคมี</t>
  </si>
  <si>
    <t>ถุงพลาสติก</t>
  </si>
  <si>
    <t>ขวดเปล่าทำจากแก้ว</t>
  </si>
  <si>
    <t>แบตเตอรี่ GS</t>
  </si>
  <si>
    <t>นมผง</t>
  </si>
  <si>
    <t>ชาเขียว</t>
  </si>
  <si>
    <t>สายอุปกรณืทางการแพทย์</t>
  </si>
  <si>
    <t>นมยูเอชที</t>
  </si>
  <si>
    <t>ปีงบประมาณ 2562   (เดือนตุลาคม 61 - กันยายน 2562)</t>
  </si>
  <si>
    <t>ผ้าอ้อม</t>
  </si>
  <si>
    <t>รถไถนาเดินตาม</t>
  </si>
  <si>
    <t>มูลค่า (ล้านบาท)</t>
  </si>
  <si>
    <t>ตู้</t>
  </si>
  <si>
    <t>น้ำมันเชื้อเพลิง</t>
  </si>
  <si>
    <t>รถยนต์นั่งเก๋ง</t>
  </si>
  <si>
    <t>อาหารสัตว์</t>
  </si>
  <si>
    <t>สบู่</t>
  </si>
  <si>
    <t>ลวดเหล็ก</t>
  </si>
  <si>
    <t>นม</t>
  </si>
  <si>
    <t>หลอดไฟ</t>
  </si>
  <si>
    <t>พลาสติก</t>
  </si>
  <si>
    <t>รถไถนา</t>
  </si>
  <si>
    <t>ฟอยล์อะลูมิเนียม</t>
  </si>
  <si>
    <t>เหล็ก</t>
  </si>
  <si>
    <t>นมถั่วเหลือง</t>
  </si>
  <si>
    <t>เหล็กกลม</t>
  </si>
  <si>
    <t>ฟล์มถนอมอาหาร</t>
  </si>
  <si>
    <t>04031091</t>
  </si>
  <si>
    <t>นมโยเกิร์ต</t>
  </si>
  <si>
    <t>ชุดสายไฟ</t>
  </si>
  <si>
    <t>แป้งมัน</t>
  </si>
  <si>
    <t>ผ้าอนามัย</t>
  </si>
  <si>
    <t>ครีมนวดผม</t>
  </si>
  <si>
    <t>หลอดพลาสติก</t>
  </si>
  <si>
    <t>คอมพิวเตอร์</t>
  </si>
  <si>
    <t>กระดาษ</t>
  </si>
  <si>
    <t xml:space="preserve">     รวมทั้งสิ้น</t>
  </si>
  <si>
    <t>มูลค่าสินค้านำเข้าสูงสุด  10  อันดับ</t>
  </si>
  <si>
    <t>ประจำปีงบประมาณ  2562 (ตุลาคม - กันยายน 2562)</t>
  </si>
  <si>
    <t>VAT (ล้านบาท)</t>
  </si>
  <si>
    <t>0714</t>
  </si>
  <si>
    <t>มันสำปะหลัง (มันเส้น, หัวมัน)</t>
  </si>
  <si>
    <t>2716</t>
  </si>
  <si>
    <t>พลังงานไฟฟ้า</t>
  </si>
  <si>
    <t>0901</t>
  </si>
  <si>
    <t>เมล็ดกาแฟดิบ, เมล็ดกาแฟคั่ว</t>
  </si>
  <si>
    <t>0704</t>
  </si>
  <si>
    <t>กะหล่ำปลี</t>
  </si>
  <si>
    <t>0810</t>
  </si>
  <si>
    <t>มะขามเปียก, เสาวรส</t>
  </si>
  <si>
    <t>2101</t>
  </si>
  <si>
    <t>กาแฟสำเร็จรูป, กาแฟ 3in1</t>
  </si>
  <si>
    <t>8544</t>
  </si>
  <si>
    <t>ชุดสายไฟ, ชุดสายไฟประกอบ</t>
  </si>
  <si>
    <t>0803</t>
  </si>
  <si>
    <t>รถขุด, รดเกรดดิน, รถบด, รถแบคโฮ, บลูโดเซอร์ (เก่าใช้แล้ว)</t>
  </si>
  <si>
    <t>8429</t>
  </si>
  <si>
    <t>กล้วยดิบ</t>
  </si>
  <si>
    <t>1202</t>
  </si>
  <si>
    <t>ถั่วลิสงทั้งเปลือก</t>
  </si>
  <si>
    <t>อื่น ๆ</t>
  </si>
  <si>
    <t>*ข้อมูล ณ วันที่ 1 ตุลาคม 2562</t>
  </si>
  <si>
    <t xml:space="preserve">            </t>
  </si>
  <si>
    <t>ประจำปีงบประมาณ  2562 (กันยายน 2562)</t>
  </si>
  <si>
    <t>ภาษีมูลค่าเพิ่ม</t>
  </si>
  <si>
    <t>มันสำปะหลัง (หัวมัน, มันเส้น)</t>
  </si>
  <si>
    <t>เมล็ดกาแฟดิบ, กาแฟคั่ว</t>
  </si>
  <si>
    <t>กาแฟสำเร็จรูป, ชา</t>
  </si>
  <si>
    <t>8705</t>
  </si>
  <si>
    <t>รถเครน</t>
  </si>
  <si>
    <t>4407</t>
  </si>
  <si>
    <t>ไม้สักลาว, ไม้เปือยลาว ประสาน (ที่ไสขัดหรือต่อปลาย)</t>
  </si>
  <si>
    <t>6704</t>
  </si>
  <si>
    <t>วิกผมทำด้วยไฟเบอร์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</si>
</sst>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-* #,##0.00_-;\-* #,##0.00_-;_-* &quot;-&quot;???_-;_-@_-"/>
    <numFmt numFmtId="190" formatCode="_(* #,##0.000_);_(* \(#,##0.000\);_(* &quot;-&quot;??_);_(@_)"/>
    <numFmt numFmtId="191" formatCode="_-* #,##0.000_-;\-* #,##0.000_-;_-* &quot;-&quot;??_-;_-@_-"/>
    <numFmt numFmtId="192" formatCode="0.000"/>
    <numFmt numFmtId="193" formatCode="#,##0.00;[Red]#,##0.00"/>
    <numFmt numFmtId="194" formatCode="#,##0.000;[Red]#,##0.000"/>
    <numFmt numFmtId="195" formatCode="_-* #,##0.000_-;\-* #,##0.000_-;_-* &quot;-&quot;???_-;_-@_-"/>
  </numFmts>
  <fonts count="4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6"/>
      <color theme="1" tint="0.1499984740745262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theme="1" tint="4.9989318521683403E-2"/>
      <name val="TH SarabunPSK"/>
      <family val="2"/>
    </font>
    <font>
      <sz val="16"/>
      <color theme="1" tint="0.14999847407452621"/>
      <name val="TH SarabunPSK"/>
      <family val="2"/>
    </font>
    <font>
      <sz val="10"/>
      <name val="Arial"/>
      <family val="2"/>
    </font>
    <font>
      <sz val="11"/>
      <color theme="1" tint="4.9989318521683403E-2"/>
      <name val="TH SarabunPSK"/>
      <family val="2"/>
    </font>
    <font>
      <sz val="14"/>
      <color theme="1"/>
      <name val="TH SarabunPSK"/>
      <family val="2"/>
    </font>
    <font>
      <sz val="12"/>
      <color theme="1" tint="4.9989318521683403E-2"/>
      <name val="TH SarabunPSK"/>
      <family val="2"/>
    </font>
    <font>
      <sz val="12"/>
      <color theme="1"/>
      <name val="TH SarabunPSK"/>
      <family val="2"/>
    </font>
    <font>
      <sz val="14"/>
      <color theme="1" tint="4.9989318521683403E-2"/>
      <name val="TH SarabunPSK"/>
      <family val="2"/>
    </font>
    <font>
      <sz val="11"/>
      <color theme="2" tint="-0.89999084444715716"/>
      <name val="Tahoma"/>
      <family val="2"/>
      <scheme val="minor"/>
    </font>
    <font>
      <sz val="10"/>
      <color theme="1"/>
      <name val="TH SarabunPSK"/>
      <family val="2"/>
    </font>
    <font>
      <sz val="11"/>
      <name val="Tahoma"/>
      <family val="2"/>
      <scheme val="minor"/>
    </font>
    <font>
      <sz val="8"/>
      <color theme="1"/>
      <name val="Tahoma"/>
      <family val="2"/>
      <scheme val="minor"/>
    </font>
    <font>
      <sz val="9"/>
      <name val="Tahoma"/>
      <family val="2"/>
      <scheme val="minor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22"/>
      <color indexed="8"/>
      <name val="TH SarabunPSK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8"/>
      <color theme="1" tint="4.9989318521683403E-2"/>
      <name val="TH SarabunPSK"/>
      <family val="2"/>
    </font>
    <font>
      <b/>
      <sz val="18"/>
      <color theme="1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1"/>
      <color theme="0"/>
      <name val="Tahoma"/>
      <family val="2"/>
      <scheme val="minor"/>
    </font>
    <font>
      <sz val="18"/>
      <color theme="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8" fontId="29" fillId="0" borderId="0" applyFont="0" applyFill="0" applyBorder="0" applyAlignment="0" applyProtection="0"/>
    <xf numFmtId="0" fontId="9" fillId="0" borderId="0"/>
    <xf numFmtId="0" fontId="32" fillId="0" borderId="0"/>
    <xf numFmtId="43" fontId="1" fillId="0" borderId="0" applyFont="0" applyFill="0" applyBorder="0" applyAlignment="0" applyProtection="0"/>
  </cellStyleXfs>
  <cellXfs count="292">
    <xf numFmtId="0" fontId="0" fillId="0" borderId="0" xfId="0"/>
    <xf numFmtId="0" fontId="4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187" fontId="7" fillId="2" borderId="1" xfId="2" applyNumberFormat="1" applyFont="1" applyFill="1" applyBorder="1" applyAlignment="1">
      <alignment horizontal="center"/>
    </xf>
    <xf numFmtId="187" fontId="7" fillId="2" borderId="7" xfId="2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187" fontId="5" fillId="2" borderId="1" xfId="2" applyNumberFormat="1" applyFont="1" applyFill="1" applyBorder="1" applyAlignment="1">
      <alignment horizontal="center"/>
    </xf>
    <xf numFmtId="187" fontId="5" fillId="2" borderId="6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49" fontId="6" fillId="0" borderId="8" xfId="2" applyNumberFormat="1" applyFont="1" applyFill="1" applyBorder="1" applyAlignment="1"/>
    <xf numFmtId="49" fontId="6" fillId="0" borderId="8" xfId="3" applyNumberFormat="1" applyFont="1" applyFill="1" applyBorder="1" applyAlignment="1">
      <alignment horizontal="center" wrapText="1"/>
    </xf>
    <xf numFmtId="4" fontId="6" fillId="0" borderId="8" xfId="4" applyNumberFormat="1" applyFont="1" applyFill="1" applyBorder="1" applyAlignment="1">
      <alignment horizontal="right" wrapText="1"/>
    </xf>
    <xf numFmtId="0" fontId="8" fillId="0" borderId="8" xfId="2" applyFont="1" applyFill="1" applyBorder="1" applyAlignment="1">
      <alignment horizontal="center" vertical="center"/>
    </xf>
    <xf numFmtId="0" fontId="10" fillId="0" borderId="8" xfId="0" applyFont="1" applyFill="1" applyBorder="1" applyAlignment="1"/>
    <xf numFmtId="0" fontId="11" fillId="0" borderId="8" xfId="0" applyFont="1" applyBorder="1" applyAlignment="1">
      <alignment horizontal="center" vertical="center"/>
    </xf>
    <xf numFmtId="43" fontId="11" fillId="0" borderId="8" xfId="1" applyFont="1" applyBorder="1"/>
    <xf numFmtId="0" fontId="6" fillId="0" borderId="8" xfId="2" applyFont="1" applyFill="1" applyBorder="1" applyAlignment="1"/>
    <xf numFmtId="0" fontId="6" fillId="0" borderId="8" xfId="5" applyNumberFormat="1" applyFont="1" applyFill="1" applyBorder="1" applyAlignment="1" applyProtection="1">
      <alignment horizontal="center"/>
    </xf>
    <xf numFmtId="4" fontId="6" fillId="0" borderId="8" xfId="3" applyNumberFormat="1" applyFont="1" applyFill="1" applyBorder="1" applyAlignment="1">
      <alignment horizontal="right" wrapText="1"/>
    </xf>
    <xf numFmtId="0" fontId="10" fillId="0" borderId="8" xfId="6" applyFont="1" applyFill="1" applyBorder="1" applyAlignment="1">
      <alignment wrapText="1"/>
    </xf>
    <xf numFmtId="2" fontId="11" fillId="0" borderId="8" xfId="0" applyNumberFormat="1" applyFont="1" applyBorder="1"/>
    <xf numFmtId="4" fontId="8" fillId="0" borderId="0" xfId="6" applyNumberFormat="1" applyFont="1" applyFill="1" applyBorder="1" applyAlignment="1">
      <alignment horizontal="right" wrapText="1"/>
    </xf>
    <xf numFmtId="0" fontId="6" fillId="0" borderId="8" xfId="7" quotePrefix="1" applyFont="1" applyFill="1" applyBorder="1" applyAlignment="1">
      <alignment horizontal="center" wrapText="1"/>
    </xf>
    <xf numFmtId="4" fontId="6" fillId="0" borderId="8" xfId="7" quotePrefix="1" applyNumberFormat="1" applyFont="1" applyFill="1" applyBorder="1" applyAlignment="1">
      <alignment horizontal="right" wrapText="1"/>
    </xf>
    <xf numFmtId="0" fontId="10" fillId="0" borderId="8" xfId="2" applyFont="1" applyBorder="1" applyAlignment="1"/>
    <xf numFmtId="0" fontId="6" fillId="0" borderId="8" xfId="0" applyFont="1" applyFill="1" applyBorder="1"/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/>
    <xf numFmtId="43" fontId="6" fillId="0" borderId="8" xfId="1" applyFont="1" applyBorder="1"/>
    <xf numFmtId="2" fontId="11" fillId="0" borderId="8" xfId="6" applyNumberFormat="1" applyFont="1" applyFill="1" applyBorder="1" applyAlignment="1">
      <alignment horizontal="right" wrapText="1"/>
    </xf>
    <xf numFmtId="49" fontId="6" fillId="0" borderId="8" xfId="3" quotePrefix="1" applyNumberFormat="1" applyFont="1" applyFill="1" applyBorder="1" applyAlignment="1">
      <alignment horizontal="center" wrapText="1"/>
    </xf>
    <xf numFmtId="0" fontId="13" fillId="0" borderId="8" xfId="6" applyFont="1" applyFill="1" applyBorder="1" applyAlignment="1">
      <alignment wrapText="1"/>
    </xf>
    <xf numFmtId="0" fontId="14" fillId="0" borderId="8" xfId="2" applyFont="1" applyFill="1" applyBorder="1" applyAlignment="1"/>
    <xf numFmtId="0" fontId="15" fillId="0" borderId="8" xfId="6" applyFont="1" applyFill="1" applyBorder="1" applyAlignment="1">
      <alignment wrapText="1"/>
    </xf>
    <xf numFmtId="0" fontId="11" fillId="0" borderId="8" xfId="6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horizontal="right" wrapText="1"/>
    </xf>
    <xf numFmtId="4" fontId="6" fillId="0" borderId="0" xfId="0" applyNumberFormat="1" applyFont="1" applyBorder="1"/>
    <xf numFmtId="0" fontId="6" fillId="0" borderId="8" xfId="4" quotePrefix="1" applyFont="1" applyFill="1" applyBorder="1" applyAlignment="1">
      <alignment horizontal="center" wrapText="1"/>
    </xf>
    <xf numFmtId="4" fontId="6" fillId="0" borderId="8" xfId="4" quotePrefix="1" applyNumberFormat="1" applyFont="1" applyFill="1" applyBorder="1" applyAlignment="1">
      <alignment horizontal="right" wrapText="1"/>
    </xf>
    <xf numFmtId="0" fontId="14" fillId="0" borderId="8" xfId="2" applyFont="1" applyFill="1" applyBorder="1"/>
    <xf numFmtId="0" fontId="4" fillId="0" borderId="5" xfId="2" applyFont="1" applyFill="1" applyBorder="1" applyAlignment="1"/>
    <xf numFmtId="0" fontId="0" fillId="0" borderId="5" xfId="0" applyBorder="1"/>
    <xf numFmtId="0" fontId="4" fillId="0" borderId="6" xfId="2" applyFont="1" applyFill="1" applyBorder="1" applyAlignment="1">
      <alignment horizontal="center" vertical="center"/>
    </xf>
    <xf numFmtId="0" fontId="0" fillId="0" borderId="12" xfId="0" applyFill="1" applyBorder="1"/>
    <xf numFmtId="0" fontId="4" fillId="0" borderId="5" xfId="2" applyFont="1" applyBorder="1" applyAlignment="1"/>
    <xf numFmtId="0" fontId="5" fillId="0" borderId="14" xfId="2" applyFont="1" applyBorder="1" applyAlignment="1">
      <alignment horizontal="center"/>
    </xf>
    <xf numFmtId="4" fontId="7" fillId="0" borderId="0" xfId="2" applyNumberFormat="1" applyFont="1" applyAlignment="1">
      <alignment horizontal="left" vertical="center"/>
    </xf>
    <xf numFmtId="0" fontId="7" fillId="3" borderId="10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0" fillId="0" borderId="9" xfId="0" applyFill="1" applyBorder="1"/>
    <xf numFmtId="0" fontId="7" fillId="2" borderId="10" xfId="2" applyFont="1" applyFill="1" applyBorder="1" applyAlignment="1">
      <alignment horizontal="center"/>
    </xf>
    <xf numFmtId="187" fontId="0" fillId="0" borderId="0" xfId="0" applyNumberFormat="1" applyFill="1" applyBorder="1"/>
    <xf numFmtId="0" fontId="7" fillId="0" borderId="0" xfId="2" applyFont="1" applyFill="1" applyAlignment="1">
      <alignment vertical="center"/>
    </xf>
    <xf numFmtId="0" fontId="7" fillId="0" borderId="0" xfId="2" applyFont="1" applyAlignment="1">
      <alignment horizontal="left" vertical="center"/>
    </xf>
    <xf numFmtId="43" fontId="7" fillId="0" borderId="0" xfId="1" applyFont="1" applyAlignment="1">
      <alignment horizontal="left" vertical="center"/>
    </xf>
    <xf numFmtId="0" fontId="0" fillId="0" borderId="0" xfId="0" applyFill="1"/>
    <xf numFmtId="0" fontId="7" fillId="0" borderId="0" xfId="0" applyFont="1"/>
    <xf numFmtId="0" fontId="7" fillId="3" borderId="8" xfId="0" applyFont="1" applyFill="1" applyBorder="1"/>
    <xf numFmtId="0" fontId="6" fillId="0" borderId="8" xfId="0" applyFont="1" applyBorder="1"/>
    <xf numFmtId="0" fontId="6" fillId="3" borderId="8" xfId="0" applyFont="1" applyFill="1" applyBorder="1"/>
    <xf numFmtId="43" fontId="6" fillId="3" borderId="8" xfId="0" applyNumberFormat="1" applyFont="1" applyFill="1" applyBorder="1"/>
    <xf numFmtId="43" fontId="6" fillId="3" borderId="8" xfId="1" applyFont="1" applyFill="1" applyBorder="1"/>
    <xf numFmtId="43" fontId="6" fillId="0" borderId="8" xfId="0" applyNumberFormat="1" applyFont="1" applyBorder="1"/>
    <xf numFmtId="0" fontId="6" fillId="0" borderId="17" xfId="0" applyFont="1" applyBorder="1"/>
    <xf numFmtId="0" fontId="6" fillId="0" borderId="0" xfId="0" applyFont="1"/>
    <xf numFmtId="43" fontId="7" fillId="0" borderId="8" xfId="1" applyFont="1" applyBorder="1"/>
    <xf numFmtId="0" fontId="17" fillId="0" borderId="8" xfId="6" applyFont="1" applyFill="1" applyBorder="1" applyAlignment="1">
      <alignment wrapText="1"/>
    </xf>
    <xf numFmtId="0" fontId="14" fillId="0" borderId="8" xfId="4" applyFont="1" applyFill="1" applyBorder="1" applyAlignment="1">
      <alignment wrapText="1"/>
    </xf>
    <xf numFmtId="4" fontId="5" fillId="4" borderId="13" xfId="2" applyNumberFormat="1" applyFont="1" applyFill="1" applyBorder="1" applyAlignment="1">
      <alignment horizontal="right"/>
    </xf>
    <xf numFmtId="4" fontId="7" fillId="5" borderId="11" xfId="2" applyNumberFormat="1" applyFont="1" applyFill="1" applyBorder="1" applyAlignment="1">
      <alignment horizontal="right"/>
    </xf>
    <xf numFmtId="4" fontId="7" fillId="5" borderId="10" xfId="2" applyNumberFormat="1" applyFont="1" applyFill="1" applyBorder="1" applyAlignment="1">
      <alignment horizontal="right"/>
    </xf>
    <xf numFmtId="0" fontId="18" fillId="0" borderId="0" xfId="0" applyFont="1"/>
    <xf numFmtId="0" fontId="11" fillId="0" borderId="1" xfId="0" applyFont="1" applyBorder="1"/>
    <xf numFmtId="0" fontId="11" fillId="0" borderId="10" xfId="0" applyFont="1" applyBorder="1"/>
    <xf numFmtId="43" fontId="5" fillId="0" borderId="5" xfId="1" applyFont="1" applyBorder="1"/>
    <xf numFmtId="43" fontId="0" fillId="0" borderId="0" xfId="1" applyFont="1"/>
    <xf numFmtId="0" fontId="19" fillId="0" borderId="8" xfId="2" applyFont="1" applyFill="1" applyBorder="1" applyAlignment="1"/>
    <xf numFmtId="0" fontId="3" fillId="0" borderId="0" xfId="2" applyFont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0" fillId="0" borderId="8" xfId="0" applyFont="1" applyBorder="1"/>
    <xf numFmtId="43" fontId="20" fillId="0" borderId="8" xfId="1" applyFont="1" applyBorder="1"/>
    <xf numFmtId="0" fontId="0" fillId="0" borderId="8" xfId="0" applyBorder="1"/>
    <xf numFmtId="49" fontId="0" fillId="0" borderId="8" xfId="0" applyNumberFormat="1" applyBorder="1"/>
    <xf numFmtId="0" fontId="0" fillId="0" borderId="8" xfId="0" applyBorder="1" applyAlignment="1">
      <alignment horizontal="left"/>
    </xf>
    <xf numFmtId="0" fontId="21" fillId="0" borderId="8" xfId="0" applyFont="1" applyBorder="1"/>
    <xf numFmtId="0" fontId="22" fillId="0" borderId="8" xfId="0" applyFont="1" applyBorder="1"/>
    <xf numFmtId="0" fontId="8" fillId="0" borderId="7" xfId="2" applyFont="1" applyFill="1" applyBorder="1" applyAlignment="1">
      <alignment horizontal="center" vertical="center"/>
    </xf>
    <xf numFmtId="4" fontId="6" fillId="0" borderId="21" xfId="4" applyNumberFormat="1" applyFont="1" applyFill="1" applyBorder="1" applyAlignment="1">
      <alignment horizontal="right" wrapText="1"/>
    </xf>
    <xf numFmtId="4" fontId="4" fillId="2" borderId="13" xfId="2" applyNumberFormat="1" applyFont="1" applyFill="1" applyBorder="1" applyAlignment="1">
      <alignment horizontal="right"/>
    </xf>
    <xf numFmtId="0" fontId="16" fillId="0" borderId="21" xfId="2" applyFont="1" applyBorder="1"/>
    <xf numFmtId="0" fontId="6" fillId="0" borderId="21" xfId="8" applyFont="1" applyFill="1" applyBorder="1" applyAlignment="1">
      <alignment horizontal="center" wrapText="1"/>
    </xf>
    <xf numFmtId="0" fontId="17" fillId="0" borderId="21" xfId="6" applyFont="1" applyFill="1" applyBorder="1" applyAlignment="1">
      <alignment wrapText="1"/>
    </xf>
    <xf numFmtId="0" fontId="11" fillId="0" borderId="21" xfId="9" applyFont="1" applyFill="1" applyBorder="1" applyAlignment="1">
      <alignment horizontal="center" vertical="center" wrapText="1"/>
    </xf>
    <xf numFmtId="2" fontId="11" fillId="0" borderId="21" xfId="0" applyNumberFormat="1" applyFont="1" applyBorder="1"/>
    <xf numFmtId="43" fontId="11" fillId="0" borderId="21" xfId="1" applyFont="1" applyFill="1" applyBorder="1" applyAlignment="1">
      <alignment horizontal="right" wrapText="1"/>
    </xf>
    <xf numFmtId="4" fontId="5" fillId="5" borderId="13" xfId="2" applyNumberFormat="1" applyFont="1" applyFill="1" applyBorder="1" applyAlignment="1">
      <alignment horizontal="right"/>
    </xf>
    <xf numFmtId="4" fontId="5" fillId="5" borderId="3" xfId="2" applyNumberFormat="1" applyFont="1" applyFill="1" applyBorder="1" applyAlignment="1">
      <alignment horizontal="right"/>
    </xf>
    <xf numFmtId="4" fontId="7" fillId="0" borderId="13" xfId="2" applyNumberFormat="1" applyFont="1" applyFill="1" applyBorder="1" applyAlignment="1">
      <alignment horizontal="right"/>
    </xf>
    <xf numFmtId="4" fontId="5" fillId="0" borderId="5" xfId="1" applyNumberFormat="1" applyFont="1" applyBorder="1"/>
    <xf numFmtId="0" fontId="6" fillId="0" borderId="17" xfId="0" applyFont="1" applyBorder="1" applyAlignment="1">
      <alignment horizontal="center"/>
    </xf>
    <xf numFmtId="0" fontId="24" fillId="0" borderId="0" xfId="2" applyFont="1"/>
    <xf numFmtId="0" fontId="24" fillId="0" borderId="0" xfId="2" applyFont="1" applyAlignment="1">
      <alignment horizontal="center"/>
    </xf>
    <xf numFmtId="0" fontId="25" fillId="0" borderId="0" xfId="2" applyNumberFormat="1" applyFont="1" applyAlignment="1">
      <alignment horizontal="center"/>
    </xf>
    <xf numFmtId="43" fontId="24" fillId="0" borderId="0" xfId="1" applyFont="1"/>
    <xf numFmtId="187" fontId="24" fillId="0" borderId="0" xfId="2" applyNumberFormat="1" applyFont="1"/>
    <xf numFmtId="0" fontId="3" fillId="0" borderId="20" xfId="10" applyNumberFormat="1" applyFont="1" applyFill="1" applyBorder="1" applyAlignment="1" applyProtection="1">
      <alignment horizontal="center"/>
    </xf>
    <xf numFmtId="0" fontId="26" fillId="6" borderId="8" xfId="2" applyFont="1" applyFill="1" applyBorder="1" applyAlignment="1">
      <alignment horizontal="center" vertical="center" wrapText="1"/>
    </xf>
    <xf numFmtId="0" fontId="27" fillId="6" borderId="8" xfId="2" applyFont="1" applyFill="1" applyBorder="1" applyAlignment="1">
      <alignment horizontal="center" vertical="center"/>
    </xf>
    <xf numFmtId="0" fontId="28" fillId="6" borderId="8" xfId="2" applyNumberFormat="1" applyFont="1" applyFill="1" applyBorder="1" applyAlignment="1">
      <alignment horizontal="center" vertical="center"/>
    </xf>
    <xf numFmtId="43" fontId="27" fillId="6" borderId="8" xfId="1" applyFont="1" applyFill="1" applyBorder="1" applyAlignment="1">
      <alignment horizontal="center" vertical="center"/>
    </xf>
    <xf numFmtId="187" fontId="27" fillId="6" borderId="8" xfId="11" applyNumberFormat="1" applyFont="1" applyFill="1" applyBorder="1" applyAlignment="1">
      <alignment horizontal="center" vertical="center"/>
    </xf>
    <xf numFmtId="0" fontId="30" fillId="7" borderId="8" xfId="5" applyNumberFormat="1" applyFont="1" applyFill="1" applyBorder="1" applyAlignment="1" applyProtection="1">
      <alignment horizontal="center" vertical="center" wrapText="1"/>
    </xf>
    <xf numFmtId="0" fontId="4" fillId="7" borderId="8" xfId="5" applyNumberFormat="1" applyFont="1" applyFill="1" applyBorder="1" applyAlignment="1" applyProtection="1">
      <alignment horizontal="center" vertical="center"/>
    </xf>
    <xf numFmtId="0" fontId="28" fillId="8" borderId="8" xfId="12" applyFont="1" applyFill="1" applyBorder="1" applyAlignment="1">
      <alignment horizontal="center" vertical="center"/>
    </xf>
    <xf numFmtId="187" fontId="28" fillId="8" borderId="8" xfId="12" applyNumberFormat="1" applyFont="1" applyFill="1" applyBorder="1" applyAlignment="1">
      <alignment horizontal="center" vertical="center"/>
    </xf>
    <xf numFmtId="0" fontId="24" fillId="0" borderId="8" xfId="2" applyFont="1" applyBorder="1" applyAlignment="1">
      <alignment horizontal="center"/>
    </xf>
    <xf numFmtId="0" fontId="11" fillId="9" borderId="8" xfId="2" applyFont="1" applyFill="1" applyBorder="1" applyAlignment="1">
      <alignment horizontal="left"/>
    </xf>
    <xf numFmtId="0" fontId="6" fillId="10" borderId="8" xfId="0" applyNumberFormat="1" applyFont="1" applyFill="1" applyBorder="1" applyAlignment="1">
      <alignment horizontal="center" vertical="top" wrapText="1"/>
    </xf>
    <xf numFmtId="0" fontId="11" fillId="9" borderId="0" xfId="2" applyFont="1" applyFill="1" applyBorder="1" applyAlignment="1">
      <alignment horizontal="left" vertical="top"/>
    </xf>
    <xf numFmtId="0" fontId="28" fillId="0" borderId="8" xfId="2" applyFont="1" applyBorder="1" applyAlignment="1">
      <alignment horizontal="center"/>
    </xf>
    <xf numFmtId="0" fontId="31" fillId="0" borderId="8" xfId="2" applyFont="1" applyBorder="1" applyAlignment="1">
      <alignment horizontal="center"/>
    </xf>
    <xf numFmtId="0" fontId="25" fillId="0" borderId="8" xfId="2" applyNumberFormat="1" applyFont="1" applyBorder="1" applyAlignment="1">
      <alignment horizontal="center" vertical="center"/>
    </xf>
    <xf numFmtId="4" fontId="28" fillId="0" borderId="8" xfId="2" applyNumberFormat="1" applyFont="1" applyBorder="1" applyAlignment="1">
      <alignment horizontal="right"/>
    </xf>
    <xf numFmtId="49" fontId="6" fillId="10" borderId="8" xfId="0" applyNumberFormat="1" applyFont="1" applyFill="1" applyBorder="1" applyAlignment="1">
      <alignment horizontal="center" vertical="top" wrapText="1"/>
    </xf>
    <xf numFmtId="0" fontId="27" fillId="0" borderId="8" xfId="2" applyFont="1" applyBorder="1" applyAlignment="1">
      <alignment horizontal="center"/>
    </xf>
    <xf numFmtId="0" fontId="27" fillId="0" borderId="8" xfId="2" applyFont="1" applyBorder="1" applyAlignment="1">
      <alignment horizontal="center" vertical="center"/>
    </xf>
    <xf numFmtId="0" fontId="28" fillId="0" borderId="8" xfId="2" applyNumberFormat="1" applyFont="1" applyFill="1" applyBorder="1" applyAlignment="1">
      <alignment horizontal="centerContinuous"/>
    </xf>
    <xf numFmtId="4" fontId="28" fillId="0" borderId="8" xfId="2" applyNumberFormat="1" applyFont="1" applyFill="1" applyBorder="1" applyAlignment="1">
      <alignment horizontal="right"/>
    </xf>
    <xf numFmtId="0" fontId="27" fillId="11" borderId="8" xfId="2" applyFont="1" applyFill="1" applyBorder="1" applyAlignment="1"/>
    <xf numFmtId="0" fontId="27" fillId="11" borderId="8" xfId="2" applyFont="1" applyFill="1" applyBorder="1" applyAlignment="1">
      <alignment horizontal="center"/>
    </xf>
    <xf numFmtId="0" fontId="28" fillId="11" borderId="8" xfId="2" applyNumberFormat="1" applyFont="1" applyFill="1" applyBorder="1" applyAlignment="1">
      <alignment horizontal="centerContinuous"/>
    </xf>
    <xf numFmtId="4" fontId="7" fillId="12" borderId="8" xfId="0" applyNumberFormat="1" applyFont="1" applyFill="1" applyBorder="1" applyAlignment="1">
      <alignment horizontal="right" vertical="center" wrapText="1"/>
    </xf>
    <xf numFmtId="0" fontId="24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/>
    </xf>
    <xf numFmtId="43" fontId="27" fillId="0" borderId="0" xfId="1" applyFont="1" applyFill="1" applyBorder="1"/>
    <xf numFmtId="187" fontId="27" fillId="0" borderId="0" xfId="2" applyNumberFormat="1" applyFont="1" applyFill="1" applyBorder="1"/>
    <xf numFmtId="0" fontId="24" fillId="0" borderId="0" xfId="2" applyFont="1" applyFill="1" applyBorder="1" applyAlignment="1">
      <alignment horizontal="center"/>
    </xf>
    <xf numFmtId="0" fontId="24" fillId="0" borderId="0" xfId="13" applyFont="1" applyFill="1" applyBorder="1" applyAlignment="1">
      <alignment horizontal="left" wrapText="1"/>
    </xf>
    <xf numFmtId="0" fontId="25" fillId="0" borderId="0" xfId="13" applyNumberFormat="1" applyFont="1" applyFill="1" applyBorder="1" applyAlignment="1">
      <alignment horizontal="center" wrapText="1"/>
    </xf>
    <xf numFmtId="43" fontId="24" fillId="0" borderId="0" xfId="1" applyFont="1" applyFill="1" applyBorder="1" applyAlignment="1">
      <alignment wrapText="1"/>
    </xf>
    <xf numFmtId="187" fontId="24" fillId="0" borderId="0" xfId="13" applyNumberFormat="1" applyFont="1" applyFill="1" applyBorder="1" applyAlignment="1">
      <alignment wrapText="1"/>
    </xf>
    <xf numFmtId="0" fontId="6" fillId="9" borderId="8" xfId="0" applyFont="1" applyFill="1" applyBorder="1" applyAlignment="1">
      <alignment horizontal="left" wrapText="1"/>
    </xf>
    <xf numFmtId="0" fontId="24" fillId="0" borderId="0" xfId="2" applyFont="1" applyFill="1" applyBorder="1"/>
    <xf numFmtId="43" fontId="24" fillId="0" borderId="0" xfId="1" applyFont="1" applyFill="1" applyBorder="1"/>
    <xf numFmtId="187" fontId="24" fillId="0" borderId="0" xfId="2" applyNumberFormat="1" applyFont="1" applyFill="1" applyBorder="1"/>
    <xf numFmtId="0" fontId="24" fillId="0" borderId="0" xfId="2" applyFont="1" applyBorder="1" applyAlignment="1">
      <alignment horizontal="center"/>
    </xf>
    <xf numFmtId="0" fontId="25" fillId="0" borderId="0" xfId="13" applyFont="1" applyFill="1" applyBorder="1" applyAlignment="1">
      <alignment horizontal="left" wrapText="1"/>
    </xf>
    <xf numFmtId="0" fontId="25" fillId="0" borderId="0" xfId="2" applyNumberFormat="1" applyFont="1" applyBorder="1" applyAlignment="1">
      <alignment horizontal="center"/>
    </xf>
    <xf numFmtId="43" fontId="25" fillId="0" borderId="0" xfId="1" applyFont="1" applyFill="1" applyBorder="1" applyAlignment="1">
      <alignment wrapText="1"/>
    </xf>
    <xf numFmtId="187" fontId="25" fillId="0" borderId="0" xfId="13" applyNumberFormat="1" applyFont="1" applyFill="1" applyBorder="1" applyAlignment="1">
      <alignment wrapText="1"/>
    </xf>
    <xf numFmtId="0" fontId="24" fillId="0" borderId="0" xfId="2" applyFont="1" applyBorder="1"/>
    <xf numFmtId="43" fontId="6" fillId="0" borderId="0" xfId="1" applyFont="1" applyFill="1" applyBorder="1" applyAlignment="1">
      <alignment vertical="center" wrapText="1"/>
    </xf>
    <xf numFmtId="187" fontId="24" fillId="0" borderId="0" xfId="2" applyNumberFormat="1" applyFont="1" applyBorder="1"/>
    <xf numFmtId="0" fontId="6" fillId="10" borderId="8" xfId="0" applyFont="1" applyFill="1" applyBorder="1" applyAlignment="1">
      <alignment horizontal="left" wrapText="1"/>
    </xf>
    <xf numFmtId="43" fontId="24" fillId="0" borderId="0" xfId="1" applyFont="1" applyFill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3" fontId="6" fillId="0" borderId="0" xfId="1" applyFont="1" applyFill="1" applyBorder="1" applyAlignment="1">
      <alignment horizontal="right" vertical="top" wrapText="1"/>
    </xf>
    <xf numFmtId="43" fontId="24" fillId="0" borderId="0" xfId="1" applyFont="1" applyBorder="1"/>
    <xf numFmtId="0" fontId="10" fillId="9" borderId="8" xfId="0" applyFont="1" applyFill="1" applyBorder="1" applyAlignment="1">
      <alignment horizontal="left" wrapText="1"/>
    </xf>
    <xf numFmtId="0" fontId="23" fillId="0" borderId="0" xfId="2" applyFont="1" applyBorder="1" applyAlignment="1">
      <alignment horizontal="centerContinuous" vertical="center" wrapText="1"/>
    </xf>
    <xf numFmtId="0" fontId="28" fillId="0" borderId="0" xfId="2" applyNumberFormat="1" applyFont="1" applyBorder="1" applyAlignment="1">
      <alignment horizontal="centerContinuous" vertical="center" wrapText="1"/>
    </xf>
    <xf numFmtId="43" fontId="23" fillId="0" borderId="0" xfId="1" applyFont="1" applyBorder="1" applyAlignment="1">
      <alignment horizontal="centerContinuous" vertical="center" wrapText="1"/>
    </xf>
    <xf numFmtId="0" fontId="27" fillId="13" borderId="8" xfId="2" applyFont="1" applyFill="1" applyBorder="1" applyAlignment="1">
      <alignment horizontal="center"/>
    </xf>
    <xf numFmtId="0" fontId="27" fillId="13" borderId="8" xfId="2" applyFont="1" applyFill="1" applyBorder="1" applyAlignment="1">
      <alignment horizontal="center" vertical="center"/>
    </xf>
    <xf numFmtId="0" fontId="28" fillId="13" borderId="8" xfId="2" applyNumberFormat="1" applyFont="1" applyFill="1" applyBorder="1" applyAlignment="1">
      <alignment horizontal="center" vertical="center"/>
    </xf>
    <xf numFmtId="43" fontId="27" fillId="13" borderId="8" xfId="1" applyFont="1" applyFill="1" applyBorder="1" applyAlignment="1">
      <alignment horizontal="center" vertical="center"/>
    </xf>
    <xf numFmtId="187" fontId="27" fillId="13" borderId="8" xfId="11" applyNumberFormat="1" applyFont="1" applyFill="1" applyBorder="1" applyAlignment="1">
      <alignment horizontal="center" vertical="center"/>
    </xf>
    <xf numFmtId="0" fontId="11" fillId="10" borderId="8" xfId="2" applyFont="1" applyFill="1" applyBorder="1" applyAlignment="1">
      <alignment horizontal="left"/>
    </xf>
    <xf numFmtId="0" fontId="25" fillId="0" borderId="8" xfId="2" applyFont="1" applyFill="1" applyBorder="1" applyAlignment="1">
      <alignment horizontal="center"/>
    </xf>
    <xf numFmtId="0" fontId="25" fillId="0" borderId="8" xfId="2" applyFont="1" applyBorder="1"/>
    <xf numFmtId="43" fontId="25" fillId="0" borderId="8" xfId="2" applyNumberFormat="1" applyFont="1" applyBorder="1"/>
    <xf numFmtId="43" fontId="24" fillId="0" borderId="8" xfId="2" applyNumberFormat="1" applyFont="1" applyFill="1" applyBorder="1"/>
    <xf numFmtId="0" fontId="25" fillId="0" borderId="8" xfId="2" applyFont="1" applyBorder="1" applyAlignment="1">
      <alignment horizontal="center"/>
    </xf>
    <xf numFmtId="0" fontId="25" fillId="0" borderId="8" xfId="13" applyFont="1" applyFill="1" applyBorder="1" applyAlignment="1">
      <alignment horizontal="left" wrapText="1"/>
    </xf>
    <xf numFmtId="0" fontId="23" fillId="0" borderId="8" xfId="2" applyFont="1" applyBorder="1" applyAlignment="1">
      <alignment horizontal="centerContinuous"/>
    </xf>
    <xf numFmtId="0" fontId="25" fillId="0" borderId="8" xfId="2" applyNumberFormat="1" applyFont="1" applyBorder="1" applyAlignment="1">
      <alignment horizontal="center"/>
    </xf>
    <xf numFmtId="187" fontId="25" fillId="0" borderId="8" xfId="2" applyNumberFormat="1" applyFont="1" applyBorder="1"/>
    <xf numFmtId="0" fontId="27" fillId="0" borderId="8" xfId="2" applyFont="1" applyFill="1" applyBorder="1" applyAlignment="1">
      <alignment horizontal="centerContinuous"/>
    </xf>
    <xf numFmtId="0" fontId="28" fillId="0" borderId="8" xfId="2" applyNumberFormat="1" applyFont="1" applyBorder="1" applyAlignment="1">
      <alignment horizontal="centerContinuous"/>
    </xf>
    <xf numFmtId="4" fontId="7" fillId="0" borderId="8" xfId="2" applyNumberFormat="1" applyFont="1" applyBorder="1" applyAlignment="1">
      <alignment horizontal="right"/>
    </xf>
    <xf numFmtId="0" fontId="33" fillId="11" borderId="8" xfId="2" applyFont="1" applyFill="1" applyBorder="1" applyAlignment="1">
      <alignment horizontal="centerContinuous"/>
    </xf>
    <xf numFmtId="43" fontId="28" fillId="0" borderId="8" xfId="1" applyFont="1" applyBorder="1"/>
    <xf numFmtId="0" fontId="33" fillId="0" borderId="0" xfId="2" applyFont="1" applyFill="1" applyBorder="1" applyAlignment="1">
      <alignment horizontal="centerContinuous"/>
    </xf>
    <xf numFmtId="0" fontId="28" fillId="0" borderId="0" xfId="2" applyNumberFormat="1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left" wrapText="1"/>
    </xf>
    <xf numFmtId="43" fontId="24" fillId="0" borderId="0" xfId="2" applyNumberFormat="1" applyFont="1"/>
    <xf numFmtId="4" fontId="34" fillId="0" borderId="0" xfId="0" applyNumberFormat="1" applyFont="1" applyFill="1" applyBorder="1" applyAlignment="1">
      <alignment horizontal="right" vertical="center"/>
    </xf>
    <xf numFmtId="43" fontId="35" fillId="0" borderId="0" xfId="1" applyFont="1" applyFill="1" applyBorder="1" applyAlignment="1">
      <alignment horizontal="right" vertical="top" wrapText="1"/>
    </xf>
    <xf numFmtId="4" fontId="35" fillId="0" borderId="0" xfId="0" applyNumberFormat="1" applyFont="1" applyFill="1" applyBorder="1" applyAlignment="1">
      <alignment horizontal="right" vertical="top" wrapText="1"/>
    </xf>
    <xf numFmtId="0" fontId="4" fillId="0" borderId="22" xfId="0" applyNumberFormat="1" applyFont="1" applyFill="1" applyBorder="1" applyAlignment="1" applyProtection="1">
      <alignment horizontal="centerContinuous"/>
    </xf>
    <xf numFmtId="0" fontId="4" fillId="0" borderId="8" xfId="0" applyNumberFormat="1" applyFont="1" applyFill="1" applyBorder="1" applyAlignment="1" applyProtection="1">
      <alignment horizontal="center"/>
    </xf>
    <xf numFmtId="4" fontId="5" fillId="9" borderId="8" xfId="13" applyNumberFormat="1" applyFont="1" applyFill="1" applyBorder="1" applyAlignment="1">
      <alignment horizontal="left" wrapText="1" indent="1"/>
    </xf>
    <xf numFmtId="4" fontId="5" fillId="9" borderId="8" xfId="13" applyNumberFormat="1" applyFont="1" applyFill="1" applyBorder="1" applyAlignment="1">
      <alignment horizontal="right" wrapText="1"/>
    </xf>
    <xf numFmtId="43" fontId="36" fillId="0" borderId="0" xfId="1" applyFont="1" applyFill="1" applyBorder="1" applyAlignment="1">
      <alignment vertical="center" wrapText="1"/>
    </xf>
    <xf numFmtId="187" fontId="37" fillId="0" borderId="0" xfId="2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 applyProtection="1">
      <alignment horizontal="centerContinuous"/>
    </xf>
    <xf numFmtId="4" fontId="5" fillId="0" borderId="8" xfId="0" applyNumberFormat="1" applyFont="1" applyBorder="1" applyAlignment="1">
      <alignment horizontal="right"/>
    </xf>
    <xf numFmtId="4" fontId="5" fillId="0" borderId="8" xfId="0" applyNumberFormat="1" applyFont="1" applyBorder="1" applyAlignment="1"/>
    <xf numFmtId="0" fontId="38" fillId="0" borderId="0" xfId="13" applyFont="1" applyFill="1" applyBorder="1" applyAlignment="1">
      <alignment wrapText="1"/>
    </xf>
    <xf numFmtId="0" fontId="10" fillId="0" borderId="0" xfId="2" applyNumberFormat="1" applyFont="1" applyFill="1" applyBorder="1" applyAlignment="1">
      <alignment horizontal="center"/>
    </xf>
    <xf numFmtId="43" fontId="39" fillId="0" borderId="0" xfId="1" applyFont="1" applyFill="1" applyBorder="1" applyAlignment="1">
      <alignment horizontal="right"/>
    </xf>
    <xf numFmtId="187" fontId="39" fillId="0" borderId="0" xfId="2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left" vertical="top" wrapText="1"/>
    </xf>
    <xf numFmtId="3" fontId="35" fillId="0" borderId="0" xfId="0" applyNumberFormat="1" applyFont="1" applyFill="1" applyBorder="1" applyAlignment="1">
      <alignment horizontal="right" vertical="top" wrapText="1"/>
    </xf>
    <xf numFmtId="0" fontId="38" fillId="0" borderId="0" xfId="5" applyFont="1"/>
    <xf numFmtId="0" fontId="40" fillId="14" borderId="8" xfId="5" applyFont="1" applyFill="1" applyBorder="1" applyAlignment="1">
      <alignment horizontal="center" vertical="center"/>
    </xf>
    <xf numFmtId="0" fontId="37" fillId="0" borderId="0" xfId="5" applyFont="1"/>
    <xf numFmtId="0" fontId="38" fillId="0" borderId="8" xfId="5" applyFont="1" applyBorder="1" applyAlignment="1">
      <alignment horizontal="center" vertical="center"/>
    </xf>
    <xf numFmtId="0" fontId="38" fillId="0" borderId="8" xfId="5" quotePrefix="1" applyFont="1" applyBorder="1" applyAlignment="1">
      <alignment horizontal="center" vertical="center"/>
    </xf>
    <xf numFmtId="0" fontId="41" fillId="0" borderId="0" xfId="5" applyFont="1" applyAlignment="1">
      <alignment vertical="center"/>
    </xf>
    <xf numFmtId="189" fontId="41" fillId="0" borderId="8" xfId="5" applyNumberFormat="1" applyFont="1" applyBorder="1" applyAlignment="1">
      <alignment horizontal="right" vertical="center"/>
    </xf>
    <xf numFmtId="189" fontId="41" fillId="0" borderId="8" xfId="5" applyNumberFormat="1" applyFont="1" applyBorder="1" applyAlignment="1">
      <alignment vertical="center"/>
    </xf>
    <xf numFmtId="189" fontId="41" fillId="0" borderId="8" xfId="5" applyNumberFormat="1" applyFont="1" applyBorder="1" applyAlignment="1">
      <alignment vertical="top"/>
    </xf>
    <xf numFmtId="190" fontId="37" fillId="0" borderId="0" xfId="14" applyNumberFormat="1" applyFont="1" applyAlignment="1">
      <alignment horizontal="center" vertical="center"/>
    </xf>
    <xf numFmtId="0" fontId="6" fillId="0" borderId="0" xfId="5" applyFont="1" applyAlignment="1">
      <alignment vertical="center"/>
    </xf>
    <xf numFmtId="0" fontId="41" fillId="0" borderId="19" xfId="5" applyFont="1" applyBorder="1" applyAlignment="1">
      <alignment vertical="center"/>
    </xf>
    <xf numFmtId="187" fontId="37" fillId="0" borderId="0" xfId="5" applyNumberFormat="1" applyFont="1" applyAlignment="1">
      <alignment vertical="center"/>
    </xf>
    <xf numFmtId="0" fontId="38" fillId="0" borderId="0" xfId="5" applyFont="1" applyAlignment="1">
      <alignment horizontal="center" vertical="center"/>
    </xf>
    <xf numFmtId="0" fontId="41" fillId="0" borderId="19" xfId="5" applyFont="1" applyBorder="1" applyAlignment="1">
      <alignment vertical="center" wrapText="1"/>
    </xf>
    <xf numFmtId="0" fontId="38" fillId="0" borderId="0" xfId="5" applyFont="1" applyAlignment="1">
      <alignment vertical="center"/>
    </xf>
    <xf numFmtId="0" fontId="41" fillId="0" borderId="19" xfId="5" applyFont="1" applyBorder="1" applyAlignment="1">
      <alignment horizontal="left" vertical="center"/>
    </xf>
    <xf numFmtId="0" fontId="41" fillId="0" borderId="19" xfId="5" applyFont="1" applyBorder="1" applyAlignment="1">
      <alignment horizontal="left" vertical="center" wrapText="1"/>
    </xf>
    <xf numFmtId="189" fontId="42" fillId="15" borderId="8" xfId="5" applyNumberFormat="1" applyFont="1" applyFill="1" applyBorder="1" applyAlignment="1">
      <alignment horizontal="center" vertical="center"/>
    </xf>
    <xf numFmtId="189" fontId="42" fillId="15" borderId="8" xfId="5" applyNumberFormat="1" applyFont="1" applyFill="1" applyBorder="1" applyAlignment="1">
      <alignment vertical="center"/>
    </xf>
    <xf numFmtId="0" fontId="37" fillId="0" borderId="0" xfId="5" applyFont="1" applyAlignment="1">
      <alignment vertical="center"/>
    </xf>
    <xf numFmtId="189" fontId="41" fillId="0" borderId="21" xfId="5" applyNumberFormat="1" applyFont="1" applyBorder="1" applyAlignment="1">
      <alignment vertical="center"/>
    </xf>
    <xf numFmtId="188" fontId="40" fillId="16" borderId="29" xfId="5" applyNumberFormat="1" applyFont="1" applyFill="1" applyBorder="1" applyAlignment="1">
      <alignment horizontal="center" vertical="center"/>
    </xf>
    <xf numFmtId="189" fontId="40" fillId="16" borderId="29" xfId="5" applyNumberFormat="1" applyFont="1" applyFill="1" applyBorder="1" applyAlignment="1">
      <alignment horizontal="center" vertical="center"/>
    </xf>
    <xf numFmtId="0" fontId="38" fillId="0" borderId="0" xfId="5" applyFont="1" applyAlignment="1">
      <alignment horizontal="left"/>
    </xf>
    <xf numFmtId="0" fontId="38" fillId="0" borderId="0" xfId="5" applyFont="1" applyAlignment="1">
      <alignment horizontal="center"/>
    </xf>
    <xf numFmtId="191" fontId="38" fillId="0" borderId="0" xfId="14" applyNumberFormat="1" applyFont="1"/>
    <xf numFmtId="192" fontId="38" fillId="0" borderId="0" xfId="5" applyNumberFormat="1" applyFont="1"/>
    <xf numFmtId="191" fontId="40" fillId="0" borderId="0" xfId="5" applyNumberFormat="1" applyFont="1" applyAlignment="1">
      <alignment vertical="center"/>
    </xf>
    <xf numFmtId="193" fontId="38" fillId="0" borderId="0" xfId="5" applyNumberFormat="1" applyFont="1" applyAlignment="1">
      <alignment vertical="center"/>
    </xf>
    <xf numFmtId="193" fontId="38" fillId="0" borderId="0" xfId="5" applyNumberFormat="1" applyFont="1"/>
    <xf numFmtId="194" fontId="38" fillId="0" borderId="0" xfId="5" applyNumberFormat="1" applyFont="1"/>
    <xf numFmtId="0" fontId="12" fillId="0" borderId="0" xfId="5"/>
    <xf numFmtId="0" fontId="44" fillId="0" borderId="0" xfId="5" applyFont="1" applyAlignment="1">
      <alignment vertical="center"/>
    </xf>
    <xf numFmtId="0" fontId="41" fillId="0" borderId="0" xfId="5" applyFont="1" applyAlignment="1">
      <alignment vertical="center" wrapText="1"/>
    </xf>
    <xf numFmtId="195" fontId="41" fillId="0" borderId="8" xfId="5" applyNumberFormat="1" applyFont="1" applyBorder="1" applyAlignment="1">
      <alignment horizontal="right" vertical="center"/>
    </xf>
    <xf numFmtId="190" fontId="38" fillId="0" borderId="0" xfId="5" applyNumberFormat="1" applyFont="1" applyAlignment="1">
      <alignment horizontal="center" vertical="center"/>
    </xf>
    <xf numFmtId="190" fontId="44" fillId="0" borderId="0" xfId="5" applyNumberFormat="1" applyFont="1" applyAlignment="1">
      <alignment horizontal="center" vertical="center"/>
    </xf>
    <xf numFmtId="3" fontId="44" fillId="0" borderId="0" xfId="5" applyNumberFormat="1" applyFont="1" applyAlignment="1">
      <alignment vertical="center"/>
    </xf>
    <xf numFmtId="191" fontId="38" fillId="0" borderId="0" xfId="14" applyNumberFormat="1" applyFont="1" applyAlignment="1">
      <alignment vertical="center"/>
    </xf>
    <xf numFmtId="192" fontId="38" fillId="0" borderId="0" xfId="5" applyNumberFormat="1" applyFont="1" applyAlignment="1">
      <alignment vertical="center"/>
    </xf>
    <xf numFmtId="194" fontId="38" fillId="0" borderId="0" xfId="5" applyNumberFormat="1" applyFont="1" applyAlignment="1">
      <alignment vertical="center"/>
    </xf>
    <xf numFmtId="0" fontId="43" fillId="0" borderId="0" xfId="5" applyFont="1" applyAlignment="1">
      <alignment vertical="center"/>
    </xf>
    <xf numFmtId="0" fontId="12" fillId="0" borderId="0" xfId="5" applyAlignment="1">
      <alignment vertic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3" fillId="0" borderId="0" xfId="2" applyFont="1" applyBorder="1" applyAlignment="1">
      <alignment horizontal="center" vertical="center" wrapText="1"/>
    </xf>
    <xf numFmtId="0" fontId="3" fillId="0" borderId="0" xfId="10" applyNumberFormat="1" applyFont="1" applyFill="1" applyBorder="1" applyAlignment="1" applyProtection="1">
      <alignment horizontal="center"/>
    </xf>
    <xf numFmtId="0" fontId="40" fillId="16" borderId="26" xfId="5" applyFont="1" applyFill="1" applyBorder="1" applyAlignment="1">
      <alignment horizontal="center" vertical="center"/>
    </xf>
    <xf numFmtId="0" fontId="40" fillId="16" borderId="27" xfId="5" applyFont="1" applyFill="1" applyBorder="1" applyAlignment="1">
      <alignment horizontal="center" vertical="center"/>
    </xf>
    <xf numFmtId="0" fontId="40" fillId="16" borderId="28" xfId="5" applyFont="1" applyFill="1" applyBorder="1" applyAlignment="1">
      <alignment horizontal="center" vertical="center"/>
    </xf>
    <xf numFmtId="0" fontId="40" fillId="0" borderId="0" xfId="5" applyFont="1" applyAlignment="1">
      <alignment horizontal="center" vertical="center"/>
    </xf>
    <xf numFmtId="0" fontId="40" fillId="0" borderId="0" xfId="5" applyFont="1" applyFill="1" applyAlignment="1">
      <alignment horizontal="center" vertical="center"/>
    </xf>
    <xf numFmtId="0" fontId="40" fillId="0" borderId="0" xfId="5" applyFont="1" applyAlignment="1">
      <alignment horizontal="center" vertical="top"/>
    </xf>
    <xf numFmtId="0" fontId="40" fillId="15" borderId="17" xfId="5" applyFont="1" applyFill="1" applyBorder="1" applyAlignment="1">
      <alignment horizontal="center" vertical="center"/>
    </xf>
    <xf numFmtId="0" fontId="40" fillId="15" borderId="18" xfId="5" applyFont="1" applyFill="1" applyBorder="1" applyAlignment="1">
      <alignment horizontal="center" vertical="center"/>
    </xf>
    <xf numFmtId="0" fontId="40" fillId="15" borderId="19" xfId="5" applyFont="1" applyFill="1" applyBorder="1" applyAlignment="1">
      <alignment horizontal="center" vertical="center"/>
    </xf>
    <xf numFmtId="0" fontId="38" fillId="0" borderId="23" xfId="5" applyFont="1" applyBorder="1" applyAlignment="1">
      <alignment horizontal="center" vertical="center"/>
    </xf>
    <xf numFmtId="0" fontId="38" fillId="0" borderId="24" xfId="5" applyFont="1" applyBorder="1" applyAlignment="1">
      <alignment horizontal="center" vertical="center"/>
    </xf>
    <xf numFmtId="0" fontId="38" fillId="0" borderId="25" xfId="5" applyFont="1" applyBorder="1" applyAlignment="1">
      <alignment horizontal="center" vertical="center"/>
    </xf>
    <xf numFmtId="0" fontId="40" fillId="0" borderId="20" xfId="5" applyFont="1" applyBorder="1" applyAlignment="1">
      <alignment horizontal="center" vertical="center"/>
    </xf>
  </cellXfs>
  <cellStyles count="15">
    <cellStyle name="เครื่องหมายจุลภาค 2 2" xfId="11"/>
    <cellStyle name="จุลภาค" xfId="1" builtinId="3"/>
    <cellStyle name="จุลภาค 2" xfId="14"/>
    <cellStyle name="ปกติ" xfId="0" builtinId="0"/>
    <cellStyle name="ปกติ 2" xfId="5"/>
    <cellStyle name="ปกติ 2 2" xfId="2"/>
    <cellStyle name="ปกติ 9" xfId="10"/>
    <cellStyle name="ปกติ_Sheet1" xfId="13"/>
    <cellStyle name="ปกติ_Sheet1 2" xfId="12"/>
    <cellStyle name="ปกติ_Sheet2 2" xfId="3"/>
    <cellStyle name="ปกติ_ประมวลผล_2 2" xfId="7"/>
    <cellStyle name="ปกติ_ประมวลผล-เข้า 2" xfId="4"/>
    <cellStyle name="ปกติ_ประมวลผลเข้า_3 2" xfId="8"/>
    <cellStyle name="ปกติ_ประมวลออก_1" xfId="6"/>
    <cellStyle name="ปกติ_ประมวลออก_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N10" sqref="N10"/>
    </sheetView>
  </sheetViews>
  <sheetFormatPr defaultRowHeight="14.25" x14ac:dyDescent="0.2"/>
  <cols>
    <col min="1" max="1" width="2.5" customWidth="1"/>
    <col min="2" max="2" width="7.25" customWidth="1"/>
    <col min="3" max="3" width="24.875" customWidth="1"/>
    <col min="6" max="6" width="13.25" customWidth="1"/>
    <col min="8" max="8" width="24" customWidth="1"/>
    <col min="10" max="10" width="9" customWidth="1"/>
    <col min="11" max="11" width="18.125" customWidth="1"/>
  </cols>
  <sheetData>
    <row r="1" spans="1:11" ht="21" x14ac:dyDescent="0.3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21" x14ac:dyDescent="0.35">
      <c r="A2" s="261" t="s">
        <v>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21" x14ac:dyDescent="0.35">
      <c r="A3" s="261" t="s">
        <v>56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" x14ac:dyDescent="0.35">
      <c r="A4" s="60"/>
      <c r="B4" s="83"/>
      <c r="C4" s="60" t="s">
        <v>1</v>
      </c>
      <c r="D4" s="60"/>
      <c r="E4" s="60"/>
      <c r="F4" s="60"/>
      <c r="G4" s="60"/>
      <c r="H4" s="60" t="s">
        <v>2</v>
      </c>
      <c r="I4" s="60"/>
      <c r="J4" s="60"/>
      <c r="K4" s="60"/>
    </row>
    <row r="5" spans="1:11" ht="21" x14ac:dyDescent="0.35">
      <c r="A5" s="68"/>
      <c r="B5" s="84" t="s">
        <v>3</v>
      </c>
      <c r="C5" s="262" t="s">
        <v>4</v>
      </c>
      <c r="D5" s="262"/>
      <c r="E5" s="262"/>
      <c r="F5" s="262"/>
      <c r="G5" s="84" t="s">
        <v>3</v>
      </c>
      <c r="H5" s="262" t="s">
        <v>5</v>
      </c>
      <c r="I5" s="262"/>
      <c r="J5" s="262"/>
      <c r="K5" s="262"/>
    </row>
    <row r="6" spans="1:11" ht="21" x14ac:dyDescent="0.35">
      <c r="A6" s="68"/>
      <c r="B6" s="86" t="s">
        <v>6</v>
      </c>
      <c r="C6" s="61"/>
      <c r="D6" s="61" t="s">
        <v>8</v>
      </c>
      <c r="E6" s="61" t="s">
        <v>9</v>
      </c>
      <c r="F6" s="61" t="s">
        <v>10</v>
      </c>
      <c r="G6" s="86" t="s">
        <v>6</v>
      </c>
      <c r="H6" s="61" t="s">
        <v>7</v>
      </c>
      <c r="I6" s="61" t="s">
        <v>8</v>
      </c>
      <c r="J6" s="61" t="s">
        <v>9</v>
      </c>
      <c r="K6" s="61" t="s">
        <v>11</v>
      </c>
    </row>
    <row r="7" spans="1:11" ht="21" x14ac:dyDescent="0.35">
      <c r="A7" s="68"/>
      <c r="B7" s="85">
        <v>1</v>
      </c>
      <c r="C7" s="87" t="s">
        <v>36</v>
      </c>
      <c r="D7" s="88" t="s">
        <v>52</v>
      </c>
      <c r="E7" s="32">
        <v>41.15</v>
      </c>
      <c r="F7" s="32">
        <v>33748060.289999999</v>
      </c>
      <c r="G7" s="85">
        <v>1</v>
      </c>
      <c r="H7" s="87" t="s">
        <v>58</v>
      </c>
      <c r="I7" s="87">
        <v>87032451</v>
      </c>
      <c r="J7" s="32">
        <v>20.53</v>
      </c>
      <c r="K7" s="32">
        <v>24451231.443</v>
      </c>
    </row>
    <row r="8" spans="1:11" ht="21" x14ac:dyDescent="0.35">
      <c r="A8" s="68"/>
      <c r="B8" s="85">
        <v>2</v>
      </c>
      <c r="C8" s="87" t="s">
        <v>17</v>
      </c>
      <c r="D8" s="88" t="s">
        <v>47</v>
      </c>
      <c r="E8" s="32">
        <v>7.2465999999999999</v>
      </c>
      <c r="F8" s="32">
        <v>11263275.07</v>
      </c>
      <c r="G8" s="85">
        <v>2</v>
      </c>
      <c r="H8" s="93" t="s">
        <v>59</v>
      </c>
      <c r="I8" s="87">
        <v>90181900</v>
      </c>
      <c r="J8" s="32">
        <v>2.4700000000000002</v>
      </c>
      <c r="K8" s="32">
        <v>12293390.285</v>
      </c>
    </row>
    <row r="9" spans="1:11" ht="21" x14ac:dyDescent="0.35">
      <c r="A9" s="68"/>
      <c r="B9" s="85">
        <v>3</v>
      </c>
      <c r="C9" s="87" t="s">
        <v>46</v>
      </c>
      <c r="D9" s="88" t="s">
        <v>54</v>
      </c>
      <c r="E9" s="32">
        <v>26.799999999999997</v>
      </c>
      <c r="F9" s="32">
        <v>7841238.7249999996</v>
      </c>
      <c r="G9" s="85">
        <v>3</v>
      </c>
      <c r="H9" s="93" t="s">
        <v>60</v>
      </c>
      <c r="I9" s="87">
        <v>73081090</v>
      </c>
      <c r="J9" s="32">
        <v>183.49</v>
      </c>
      <c r="K9" s="32">
        <v>6657268.5669999998</v>
      </c>
    </row>
    <row r="10" spans="1:11" ht="21" x14ac:dyDescent="0.35">
      <c r="A10" s="68"/>
      <c r="B10" s="85">
        <v>4</v>
      </c>
      <c r="C10" s="89" t="s">
        <v>34</v>
      </c>
      <c r="D10" s="90" t="s">
        <v>12</v>
      </c>
      <c r="E10" s="32">
        <v>103.4991</v>
      </c>
      <c r="F10" s="32">
        <v>6026378.0800000001</v>
      </c>
      <c r="G10" s="85">
        <v>4</v>
      </c>
      <c r="H10" s="93" t="s">
        <v>42</v>
      </c>
      <c r="I10" s="87">
        <v>11071000</v>
      </c>
      <c r="J10" s="32">
        <v>389.9</v>
      </c>
      <c r="K10" s="32">
        <v>6056415.9289999995</v>
      </c>
    </row>
    <row r="11" spans="1:11" ht="21" x14ac:dyDescent="0.35">
      <c r="A11" s="68"/>
      <c r="B11" s="85">
        <v>5</v>
      </c>
      <c r="C11" s="92" t="s">
        <v>35</v>
      </c>
      <c r="D11" s="91">
        <v>94036090</v>
      </c>
      <c r="E11" s="32">
        <v>433.70195000000001</v>
      </c>
      <c r="F11" s="32">
        <v>5605318.3394999998</v>
      </c>
      <c r="G11" s="85">
        <v>5</v>
      </c>
      <c r="H11" s="87" t="s">
        <v>55</v>
      </c>
      <c r="I11" s="87">
        <v>90181900</v>
      </c>
      <c r="J11" s="32">
        <v>46.057800000000007</v>
      </c>
      <c r="K11" s="32">
        <v>5890529.1865000008</v>
      </c>
    </row>
    <row r="12" spans="1:11" ht="21" x14ac:dyDescent="0.35">
      <c r="A12" s="68"/>
      <c r="B12" s="85">
        <v>6</v>
      </c>
      <c r="C12" s="87" t="s">
        <v>24</v>
      </c>
      <c r="D12" s="91">
        <v>94034000</v>
      </c>
      <c r="E12" s="32">
        <v>180.42840000000001</v>
      </c>
      <c r="F12" s="32">
        <v>3889005.6290000002</v>
      </c>
      <c r="G12" s="85">
        <v>6</v>
      </c>
      <c r="H12" s="87" t="s">
        <v>38</v>
      </c>
      <c r="I12" s="87">
        <v>40111000</v>
      </c>
      <c r="J12" s="32">
        <v>92.834859999999992</v>
      </c>
      <c r="K12" s="32">
        <v>4547856.3250000002</v>
      </c>
    </row>
    <row r="13" spans="1:11" ht="21" x14ac:dyDescent="0.35">
      <c r="A13" s="68"/>
      <c r="B13" s="85">
        <v>7</v>
      </c>
      <c r="C13" s="93" t="s">
        <v>61</v>
      </c>
      <c r="D13" s="88" t="s">
        <v>62</v>
      </c>
      <c r="E13" s="32">
        <v>19.420000000000002</v>
      </c>
      <c r="F13" s="32">
        <v>1655385.1170000001</v>
      </c>
      <c r="G13" s="85">
        <v>7</v>
      </c>
      <c r="H13" s="87" t="s">
        <v>57</v>
      </c>
      <c r="I13" s="87">
        <v>85371019</v>
      </c>
      <c r="J13" s="32">
        <v>1.7999999999999999E-2</v>
      </c>
      <c r="K13" s="32">
        <v>4230502.0199999996</v>
      </c>
    </row>
    <row r="14" spans="1:11" ht="21" x14ac:dyDescent="0.35">
      <c r="A14" s="68"/>
      <c r="B14" s="85">
        <v>8</v>
      </c>
      <c r="C14" s="87" t="s">
        <v>19</v>
      </c>
      <c r="D14" s="88" t="s">
        <v>53</v>
      </c>
      <c r="E14" s="32">
        <v>66.129360000000005</v>
      </c>
      <c r="F14" s="32">
        <v>1442639.39</v>
      </c>
      <c r="G14" s="85">
        <v>8</v>
      </c>
      <c r="H14" s="93" t="s">
        <v>63</v>
      </c>
      <c r="I14" s="87">
        <v>39172919</v>
      </c>
      <c r="J14" s="32">
        <v>17.841999999999999</v>
      </c>
      <c r="K14" s="32">
        <v>3627123.4410000001</v>
      </c>
    </row>
    <row r="15" spans="1:11" ht="21" x14ac:dyDescent="0.35">
      <c r="A15" s="68"/>
      <c r="B15" s="85">
        <v>9</v>
      </c>
      <c r="C15" s="87" t="s">
        <v>48</v>
      </c>
      <c r="D15" s="88" t="s">
        <v>49</v>
      </c>
      <c r="E15" s="32">
        <v>22.175999999999998</v>
      </c>
      <c r="F15" s="32">
        <v>605517.89</v>
      </c>
      <c r="G15" s="85">
        <v>9</v>
      </c>
      <c r="H15" s="93" t="s">
        <v>43</v>
      </c>
      <c r="I15" s="87">
        <v>82059000</v>
      </c>
      <c r="J15" s="32">
        <v>21.598929999999999</v>
      </c>
      <c r="K15" s="32">
        <v>2936876.7680000002</v>
      </c>
    </row>
    <row r="16" spans="1:11" ht="21" x14ac:dyDescent="0.35">
      <c r="A16" s="68"/>
      <c r="B16" s="85">
        <v>10</v>
      </c>
      <c r="C16" s="87" t="s">
        <v>64</v>
      </c>
      <c r="D16" s="88" t="s">
        <v>65</v>
      </c>
      <c r="E16" s="32">
        <v>52.08</v>
      </c>
      <c r="F16" s="32">
        <v>109383.86</v>
      </c>
      <c r="G16" s="85">
        <v>10</v>
      </c>
      <c r="H16" s="93" t="s">
        <v>66</v>
      </c>
      <c r="I16" s="87">
        <v>87149690</v>
      </c>
      <c r="J16" s="32">
        <v>122.4</v>
      </c>
      <c r="K16" s="32">
        <v>2837531.84</v>
      </c>
    </row>
    <row r="17" spans="1:11" ht="21" x14ac:dyDescent="0.35">
      <c r="A17" s="68"/>
      <c r="B17" s="62"/>
      <c r="C17" s="63" t="s">
        <v>28</v>
      </c>
      <c r="D17" s="63"/>
      <c r="E17" s="64">
        <f>SUM(E7:E16)</f>
        <v>952.63141000000007</v>
      </c>
      <c r="F17" s="65">
        <f>SUM(F7:F16)</f>
        <v>72186202.390499994</v>
      </c>
      <c r="G17" s="85"/>
      <c r="H17" s="63" t="s">
        <v>29</v>
      </c>
      <c r="I17" s="63"/>
      <c r="J17" s="65">
        <f>SUM(J7:J16)</f>
        <v>897.14159000000006</v>
      </c>
      <c r="K17" s="65">
        <f>SUM(K7:K16)</f>
        <v>73528725.804500014</v>
      </c>
    </row>
    <row r="18" spans="1:11" ht="21" x14ac:dyDescent="0.35">
      <c r="A18" s="68"/>
      <c r="B18" s="263" t="s">
        <v>30</v>
      </c>
      <c r="C18" s="263"/>
      <c r="D18" s="263"/>
      <c r="E18" s="32">
        <f>E17-E19</f>
        <v>0</v>
      </c>
      <c r="F18" s="32">
        <f>F17-F19</f>
        <v>0</v>
      </c>
      <c r="G18" s="264" t="s">
        <v>30</v>
      </c>
      <c r="H18" s="265"/>
      <c r="I18" s="265"/>
      <c r="J18" s="66">
        <f>J17-J19</f>
        <v>131.48661000000004</v>
      </c>
      <c r="K18" s="66">
        <f>K17-K19</f>
        <v>48302643.066500008</v>
      </c>
    </row>
    <row r="19" spans="1:11" ht="21" x14ac:dyDescent="0.35">
      <c r="A19" s="68"/>
      <c r="B19" s="257" t="s">
        <v>39</v>
      </c>
      <c r="C19" s="258"/>
      <c r="D19" s="259"/>
      <c r="E19" s="65">
        <v>952.63141000000007</v>
      </c>
      <c r="F19" s="65">
        <v>72186202.390499994</v>
      </c>
      <c r="G19" s="67"/>
      <c r="H19" s="260" t="s">
        <v>33</v>
      </c>
      <c r="I19" s="260"/>
      <c r="J19" s="63">
        <v>765.65498000000002</v>
      </c>
      <c r="K19" s="65">
        <v>25226082.738000002</v>
      </c>
    </row>
    <row r="20" spans="1:11" ht="21" x14ac:dyDescent="0.35">
      <c r="A20" s="68" t="s">
        <v>67</v>
      </c>
      <c r="B20" s="68"/>
      <c r="C20" s="68"/>
      <c r="D20" s="68"/>
      <c r="E20" s="68"/>
      <c r="F20" s="68"/>
      <c r="G20" s="68" t="s">
        <v>68</v>
      </c>
      <c r="H20" s="68"/>
      <c r="I20" s="68"/>
      <c r="J20" s="68"/>
      <c r="K20" s="68"/>
    </row>
  </sheetData>
  <mergeCells count="9">
    <mergeCell ref="B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16" right="0.2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L19" sqref="L19"/>
    </sheetView>
  </sheetViews>
  <sheetFormatPr defaultRowHeight="14.25" x14ac:dyDescent="0.2"/>
  <cols>
    <col min="1" max="1" width="7.25" customWidth="1"/>
    <col min="2" max="2" width="22.75" customWidth="1"/>
    <col min="4" max="4" width="11.625" customWidth="1"/>
    <col min="5" max="5" width="16.25" customWidth="1"/>
    <col min="6" max="6" width="7" customWidth="1"/>
    <col min="7" max="7" width="23.5" customWidth="1"/>
    <col min="9" max="9" width="10.75" bestFit="1" customWidth="1"/>
    <col min="10" max="10" width="17.375" customWidth="1"/>
  </cols>
  <sheetData>
    <row r="1" spans="1:11" ht="23.25" x14ac:dyDescent="0.3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23.25" x14ac:dyDescent="0.35">
      <c r="A2" s="270" t="s">
        <v>51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23.25" x14ac:dyDescent="0.35">
      <c r="A3" s="270" t="s">
        <v>69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4" thickBot="1" x14ac:dyDescent="0.4">
      <c r="A4" s="81"/>
      <c r="B4" s="81" t="s">
        <v>1</v>
      </c>
      <c r="C4" s="81"/>
      <c r="D4" s="81"/>
      <c r="E4" s="81"/>
      <c r="F4" s="81"/>
      <c r="G4" s="81" t="s">
        <v>2</v>
      </c>
      <c r="H4" s="81"/>
      <c r="I4" s="81"/>
      <c r="J4" s="81"/>
      <c r="K4" s="81"/>
    </row>
    <row r="5" spans="1:11" ht="21.75" thickBot="1" x14ac:dyDescent="0.4">
      <c r="A5" s="1" t="s">
        <v>3</v>
      </c>
      <c r="B5" s="271" t="s">
        <v>4</v>
      </c>
      <c r="C5" s="271"/>
      <c r="D5" s="271"/>
      <c r="E5" s="272"/>
      <c r="F5" s="2" t="s">
        <v>3</v>
      </c>
      <c r="G5" s="273" t="s">
        <v>5</v>
      </c>
      <c r="H5" s="274"/>
      <c r="I5" s="274"/>
      <c r="J5" s="275"/>
    </row>
    <row r="6" spans="1:11" ht="21" x14ac:dyDescent="0.35">
      <c r="A6" s="3" t="s">
        <v>6</v>
      </c>
      <c r="B6" s="4" t="s">
        <v>7</v>
      </c>
      <c r="C6" s="5" t="s">
        <v>8</v>
      </c>
      <c r="D6" s="6" t="s">
        <v>9</v>
      </c>
      <c r="E6" s="7" t="s">
        <v>10</v>
      </c>
      <c r="F6" s="8" t="s">
        <v>6</v>
      </c>
      <c r="G6" s="9" t="s">
        <v>7</v>
      </c>
      <c r="H6" s="9" t="s">
        <v>8</v>
      </c>
      <c r="I6" s="10" t="s">
        <v>9</v>
      </c>
      <c r="J6" s="11" t="s">
        <v>11</v>
      </c>
    </row>
    <row r="7" spans="1:11" ht="21" x14ac:dyDescent="0.35">
      <c r="A7" s="12">
        <v>1</v>
      </c>
      <c r="B7" s="13" t="s">
        <v>34</v>
      </c>
      <c r="C7" s="14">
        <v>90111100</v>
      </c>
      <c r="D7" s="15">
        <v>26790.232900000003</v>
      </c>
      <c r="E7" s="15">
        <v>898870685.38169813</v>
      </c>
      <c r="F7" s="16">
        <v>1</v>
      </c>
      <c r="G7" s="17" t="s">
        <v>13</v>
      </c>
      <c r="H7" s="18">
        <v>22030099</v>
      </c>
      <c r="I7" s="19">
        <v>13.611000000000001</v>
      </c>
      <c r="J7" s="19">
        <v>945645836.51999998</v>
      </c>
      <c r="K7" s="75"/>
    </row>
    <row r="8" spans="1:11" ht="21" x14ac:dyDescent="0.35">
      <c r="A8" s="12">
        <v>2</v>
      </c>
      <c r="B8" s="80" t="s">
        <v>35</v>
      </c>
      <c r="C8" s="21">
        <v>94036090</v>
      </c>
      <c r="D8" s="22">
        <v>1863311.4238199994</v>
      </c>
      <c r="E8" s="22">
        <v>474070537.98403901</v>
      </c>
      <c r="F8" s="16">
        <v>2</v>
      </c>
      <c r="G8" s="23" t="s">
        <v>14</v>
      </c>
      <c r="H8" s="18">
        <v>85442029</v>
      </c>
      <c r="I8" s="24">
        <v>1279.4100000000001</v>
      </c>
      <c r="J8" s="19">
        <v>684429764.94000006</v>
      </c>
      <c r="K8" s="25"/>
    </row>
    <row r="9" spans="1:11" ht="21" x14ac:dyDescent="0.35">
      <c r="A9" s="12">
        <v>3</v>
      </c>
      <c r="B9" s="20" t="s">
        <v>44</v>
      </c>
      <c r="C9" s="26">
        <v>84301000</v>
      </c>
      <c r="D9" s="15">
        <v>523.64</v>
      </c>
      <c r="E9" s="27">
        <v>197815266.58000001</v>
      </c>
      <c r="F9" s="16">
        <v>3</v>
      </c>
      <c r="G9" s="28" t="s">
        <v>16</v>
      </c>
      <c r="H9" s="18">
        <v>24029020</v>
      </c>
      <c r="I9" s="24">
        <v>1756.1105399999999</v>
      </c>
      <c r="J9" s="19">
        <v>533029162.10999995</v>
      </c>
      <c r="K9" s="25"/>
    </row>
    <row r="10" spans="1:11" ht="21" x14ac:dyDescent="0.35">
      <c r="A10" s="12">
        <v>4</v>
      </c>
      <c r="B10" s="29" t="s">
        <v>17</v>
      </c>
      <c r="C10" s="30">
        <v>85043199</v>
      </c>
      <c r="D10" s="31">
        <v>149237.24544000003</v>
      </c>
      <c r="E10" s="32">
        <v>193004963.28646398</v>
      </c>
      <c r="F10" s="16">
        <v>4</v>
      </c>
      <c r="G10" s="23" t="s">
        <v>18</v>
      </c>
      <c r="H10" s="18">
        <v>85389020</v>
      </c>
      <c r="I10" s="33">
        <v>382.94</v>
      </c>
      <c r="J10" s="19">
        <v>238777802.15000001</v>
      </c>
      <c r="K10" s="25"/>
    </row>
    <row r="11" spans="1:11" ht="21" x14ac:dyDescent="0.35">
      <c r="A11" s="12">
        <v>5</v>
      </c>
      <c r="B11" s="13" t="s">
        <v>15</v>
      </c>
      <c r="C11" s="34">
        <v>10064090</v>
      </c>
      <c r="D11" s="15">
        <v>10698.388080000001</v>
      </c>
      <c r="E11" s="15">
        <v>166420972.081</v>
      </c>
      <c r="F11" s="16">
        <v>5</v>
      </c>
      <c r="G11" s="23" t="s">
        <v>20</v>
      </c>
      <c r="H11" s="18">
        <v>69072394</v>
      </c>
      <c r="I11" s="24">
        <v>570.63519999999994</v>
      </c>
      <c r="J11" s="19">
        <v>217198424.37</v>
      </c>
      <c r="K11" s="25"/>
    </row>
    <row r="12" spans="1:11" ht="21" x14ac:dyDescent="0.35">
      <c r="A12" s="12">
        <v>6</v>
      </c>
      <c r="B12" s="36" t="s">
        <v>36</v>
      </c>
      <c r="C12" s="34" t="s">
        <v>52</v>
      </c>
      <c r="D12" s="22">
        <v>86.889199999999988</v>
      </c>
      <c r="E12" s="22">
        <v>70818476.289999992</v>
      </c>
      <c r="F12" s="16">
        <v>6</v>
      </c>
      <c r="G12" s="35" t="s">
        <v>22</v>
      </c>
      <c r="H12" s="38">
        <v>84068290</v>
      </c>
      <c r="I12" s="33">
        <v>956.91000000000008</v>
      </c>
      <c r="J12" s="39">
        <v>178980281.31999999</v>
      </c>
      <c r="K12" s="25"/>
    </row>
    <row r="13" spans="1:11" ht="21" x14ac:dyDescent="0.35">
      <c r="A13" s="12">
        <v>7</v>
      </c>
      <c r="B13" s="29" t="s">
        <v>45</v>
      </c>
      <c r="C13" s="30">
        <v>84304100</v>
      </c>
      <c r="D13" s="31">
        <v>330.83</v>
      </c>
      <c r="E13" s="15">
        <v>70231181.730000004</v>
      </c>
      <c r="F13" s="16">
        <v>7</v>
      </c>
      <c r="G13" s="37" t="s">
        <v>23</v>
      </c>
      <c r="H13" s="18">
        <v>85353020</v>
      </c>
      <c r="I13" s="24">
        <v>269.26370000000003</v>
      </c>
      <c r="J13" s="19">
        <v>166259128.46000001</v>
      </c>
      <c r="K13" s="40"/>
    </row>
    <row r="14" spans="1:11" ht="21" x14ac:dyDescent="0.35">
      <c r="A14" s="12">
        <v>8</v>
      </c>
      <c r="B14" s="71" t="s">
        <v>19</v>
      </c>
      <c r="C14" s="41">
        <v>10063099</v>
      </c>
      <c r="D14" s="42">
        <v>12702.07208</v>
      </c>
      <c r="E14" s="42">
        <v>69705040.004000008</v>
      </c>
      <c r="F14" s="16">
        <v>8</v>
      </c>
      <c r="G14" s="37" t="s">
        <v>26</v>
      </c>
      <c r="H14" s="18">
        <v>90221400</v>
      </c>
      <c r="I14" s="24">
        <v>99.635800000000003</v>
      </c>
      <c r="J14" s="19">
        <v>127219798.65000001</v>
      </c>
      <c r="K14" s="40"/>
    </row>
    <row r="15" spans="1:11" ht="21" x14ac:dyDescent="0.35">
      <c r="A15" s="12">
        <v>9</v>
      </c>
      <c r="B15" s="43" t="s">
        <v>41</v>
      </c>
      <c r="C15" s="41">
        <v>90158090</v>
      </c>
      <c r="D15" s="15">
        <v>3.1779999999999999</v>
      </c>
      <c r="E15" s="15">
        <v>61892254.799999997</v>
      </c>
      <c r="F15" s="16">
        <v>9</v>
      </c>
      <c r="G15" s="70" t="s">
        <v>25</v>
      </c>
      <c r="H15" s="18">
        <v>85042219</v>
      </c>
      <c r="I15" s="24">
        <v>156.4</v>
      </c>
      <c r="J15" s="19">
        <v>117542213.53</v>
      </c>
      <c r="K15" s="25"/>
    </row>
    <row r="16" spans="1:11" ht="21.75" thickBot="1" x14ac:dyDescent="0.4">
      <c r="A16" s="12">
        <v>10</v>
      </c>
      <c r="B16" s="97" t="s">
        <v>21</v>
      </c>
      <c r="C16" s="98">
        <v>11081400</v>
      </c>
      <c r="D16" s="95">
        <v>669.40160000000003</v>
      </c>
      <c r="E16" s="95">
        <v>27014606.8825</v>
      </c>
      <c r="F16" s="16">
        <v>10</v>
      </c>
      <c r="G16" s="99" t="s">
        <v>27</v>
      </c>
      <c r="H16" s="100">
        <v>84742011</v>
      </c>
      <c r="I16" s="101">
        <v>130.63900000000001</v>
      </c>
      <c r="J16" s="102">
        <v>110888183.09999999</v>
      </c>
    </row>
    <row r="17" spans="1:11" ht="21.75" thickBot="1" x14ac:dyDescent="0.4">
      <c r="A17" s="44"/>
      <c r="B17" s="266" t="s">
        <v>28</v>
      </c>
      <c r="C17" s="267"/>
      <c r="D17" s="96">
        <f>SUM(D7:D16)</f>
        <v>2064353.3011199995</v>
      </c>
      <c r="E17" s="96">
        <f>SUM(E7:E16)</f>
        <v>2229843985.0197015</v>
      </c>
      <c r="F17" s="94"/>
      <c r="G17" s="268" t="s">
        <v>29</v>
      </c>
      <c r="H17" s="269"/>
      <c r="I17" s="103">
        <f>SUM(I7:I16)</f>
        <v>5615.5552400000006</v>
      </c>
      <c r="J17" s="104">
        <f>SUM(J7:J16)</f>
        <v>3319970595.1500006</v>
      </c>
    </row>
    <row r="18" spans="1:11" ht="21.75" thickBot="1" x14ac:dyDescent="0.4">
      <c r="A18" s="45"/>
      <c r="B18" s="46" t="s">
        <v>30</v>
      </c>
      <c r="C18" s="47"/>
      <c r="D18" s="105">
        <f>D19-D17</f>
        <v>30706.335134000052</v>
      </c>
      <c r="E18" s="105">
        <f>E19-E17</f>
        <v>220588796.68839121</v>
      </c>
      <c r="F18" s="48"/>
      <c r="G18" s="49" t="s">
        <v>30</v>
      </c>
      <c r="H18" s="76"/>
      <c r="I18" s="78">
        <f>I19-I17</f>
        <v>15579.974891000002</v>
      </c>
      <c r="J18" s="106">
        <f>J19-J17</f>
        <v>915490550.34550047</v>
      </c>
      <c r="K18" s="50"/>
    </row>
    <row r="19" spans="1:11" ht="21.75" thickBot="1" x14ac:dyDescent="0.4">
      <c r="A19" s="51" t="s">
        <v>31</v>
      </c>
      <c r="B19" s="52" t="s">
        <v>32</v>
      </c>
      <c r="C19" s="53"/>
      <c r="D19" s="73">
        <v>2095059.6362539995</v>
      </c>
      <c r="E19" s="74">
        <v>2450432781.7080927</v>
      </c>
      <c r="F19" s="54"/>
      <c r="G19" s="82" t="s">
        <v>33</v>
      </c>
      <c r="H19" s="77"/>
      <c r="I19" s="72">
        <v>21195.530131000003</v>
      </c>
      <c r="J19" s="72">
        <v>4235461145.495501</v>
      </c>
      <c r="K19" s="55"/>
    </row>
    <row r="20" spans="1:11" ht="21" x14ac:dyDescent="0.2">
      <c r="A20" s="56"/>
      <c r="B20" s="56" t="s">
        <v>70</v>
      </c>
      <c r="C20" s="56"/>
      <c r="D20" s="56"/>
      <c r="E20" s="57"/>
      <c r="F20" s="57" t="s">
        <v>71</v>
      </c>
      <c r="G20" s="57"/>
      <c r="H20" s="57"/>
      <c r="I20" s="58"/>
      <c r="J20" s="58"/>
      <c r="K20" s="59"/>
    </row>
  </sheetData>
  <mergeCells count="7">
    <mergeCell ref="B17:C17"/>
    <mergeCell ref="G17:H17"/>
    <mergeCell ref="A1:K1"/>
    <mergeCell ref="A2:K2"/>
    <mergeCell ref="A3:K3"/>
    <mergeCell ref="B5:E5"/>
    <mergeCell ref="G5:J5"/>
  </mergeCells>
  <pageMargins left="0.24" right="0.1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E66" sqref="E66"/>
    </sheetView>
  </sheetViews>
  <sheetFormatPr defaultRowHeight="23.25" x14ac:dyDescent="0.35"/>
  <cols>
    <col min="1" max="1" width="5.5" style="109" customWidth="1"/>
    <col min="2" max="2" width="23" style="108" customWidth="1"/>
    <col min="3" max="3" width="9.75" style="110" customWidth="1"/>
    <col min="4" max="4" width="18.875" style="111" customWidth="1"/>
    <col min="5" max="5" width="22.75" style="112" customWidth="1"/>
    <col min="6" max="6" width="5.25" style="108" customWidth="1"/>
    <col min="7" max="7" width="12.5" style="108" bestFit="1" customWidth="1"/>
    <col min="8" max="8" width="28.75" style="108" customWidth="1"/>
    <col min="9" max="9" width="14" style="108" bestFit="1" customWidth="1"/>
    <col min="10" max="10" width="17.125" style="108" customWidth="1"/>
    <col min="11" max="11" width="13.375" style="108" bestFit="1" customWidth="1"/>
    <col min="12" max="12" width="10.125" style="108" bestFit="1" customWidth="1"/>
    <col min="13" max="13" width="12.5" style="108" bestFit="1" customWidth="1"/>
    <col min="14" max="16384" width="9" style="108"/>
  </cols>
  <sheetData>
    <row r="1" spans="1:12" ht="23.25" customHeight="1" x14ac:dyDescent="0.35">
      <c r="A1" s="277" t="s">
        <v>0</v>
      </c>
      <c r="B1" s="277"/>
      <c r="C1" s="277"/>
      <c r="D1" s="277"/>
      <c r="E1" s="277"/>
      <c r="F1" s="278" t="s">
        <v>72</v>
      </c>
      <c r="G1" s="278"/>
      <c r="H1" s="278"/>
      <c r="I1" s="278"/>
      <c r="J1" s="278"/>
    </row>
    <row r="2" spans="1:12" ht="23.25" customHeight="1" x14ac:dyDescent="0.35">
      <c r="A2" s="277" t="s">
        <v>73</v>
      </c>
      <c r="B2" s="277"/>
      <c r="C2" s="277"/>
      <c r="D2" s="277"/>
      <c r="E2" s="277"/>
      <c r="F2" s="278" t="s">
        <v>74</v>
      </c>
      <c r="G2" s="278"/>
      <c r="H2" s="278"/>
      <c r="I2" s="278"/>
      <c r="J2" s="278"/>
    </row>
    <row r="3" spans="1:12" ht="23.25" customHeight="1" x14ac:dyDescent="0.35">
      <c r="A3" s="277" t="s">
        <v>75</v>
      </c>
      <c r="B3" s="277"/>
      <c r="C3" s="277"/>
      <c r="D3" s="277"/>
      <c r="E3" s="277"/>
      <c r="F3" s="278" t="s">
        <v>76</v>
      </c>
      <c r="G3" s="278"/>
      <c r="H3" s="278"/>
      <c r="I3" s="278"/>
      <c r="J3" s="278"/>
    </row>
    <row r="4" spans="1:12" ht="23.25" customHeight="1" x14ac:dyDescent="0.35">
      <c r="F4" s="113"/>
      <c r="G4" s="113"/>
      <c r="H4" s="113"/>
      <c r="I4" s="113"/>
      <c r="J4" s="113"/>
    </row>
    <row r="5" spans="1:12" ht="30" customHeight="1" x14ac:dyDescent="0.35">
      <c r="A5" s="114" t="s">
        <v>77</v>
      </c>
      <c r="B5" s="115" t="s">
        <v>7</v>
      </c>
      <c r="C5" s="116" t="s">
        <v>8</v>
      </c>
      <c r="D5" s="117" t="s">
        <v>78</v>
      </c>
      <c r="E5" s="118" t="s">
        <v>10</v>
      </c>
      <c r="F5" s="119" t="s">
        <v>77</v>
      </c>
      <c r="G5" s="120" t="s">
        <v>79</v>
      </c>
      <c r="H5" s="121" t="s">
        <v>80</v>
      </c>
      <c r="I5" s="122" t="s">
        <v>81</v>
      </c>
      <c r="J5" s="122" t="s">
        <v>82</v>
      </c>
    </row>
    <row r="6" spans="1:12" ht="23.25" customHeight="1" x14ac:dyDescent="0.35">
      <c r="A6" s="123">
        <v>1</v>
      </c>
      <c r="B6" s="124" t="s">
        <v>83</v>
      </c>
      <c r="C6" s="125">
        <v>27101971</v>
      </c>
      <c r="D6" s="32">
        <v>6398139.3200000003</v>
      </c>
      <c r="E6" s="32">
        <v>117441434.23</v>
      </c>
      <c r="F6" s="107">
        <v>1</v>
      </c>
      <c r="G6" s="125">
        <v>27101971</v>
      </c>
      <c r="H6" s="124" t="s">
        <v>83</v>
      </c>
      <c r="I6" s="32">
        <v>6398139.3200000003</v>
      </c>
      <c r="J6" s="32">
        <v>117441434.23</v>
      </c>
    </row>
    <row r="7" spans="1:12" ht="23.25" customHeight="1" x14ac:dyDescent="0.35">
      <c r="A7" s="123">
        <v>2</v>
      </c>
      <c r="B7" s="124" t="s">
        <v>84</v>
      </c>
      <c r="C7" s="125">
        <v>27101224</v>
      </c>
      <c r="D7" s="32">
        <v>2547992.92</v>
      </c>
      <c r="E7" s="32">
        <v>51766556.200000003</v>
      </c>
      <c r="F7" s="107">
        <v>2</v>
      </c>
      <c r="G7" s="125">
        <v>27101224</v>
      </c>
      <c r="H7" s="124" t="s">
        <v>84</v>
      </c>
      <c r="I7" s="32">
        <v>2547992.92</v>
      </c>
      <c r="J7" s="32">
        <v>51766556.200000003</v>
      </c>
      <c r="K7" s="126"/>
      <c r="L7" s="109"/>
    </row>
    <row r="8" spans="1:12" ht="23.25" customHeight="1" x14ac:dyDescent="0.35">
      <c r="A8" s="123">
        <v>3</v>
      </c>
      <c r="B8" s="124" t="s">
        <v>85</v>
      </c>
      <c r="C8" s="125">
        <v>87033371</v>
      </c>
      <c r="D8" s="32">
        <v>39880</v>
      </c>
      <c r="E8" s="32">
        <v>13389267.67</v>
      </c>
      <c r="F8" s="107">
        <v>3</v>
      </c>
      <c r="G8" s="125">
        <v>87033371</v>
      </c>
      <c r="H8" s="124" t="s">
        <v>85</v>
      </c>
      <c r="I8" s="32">
        <v>39880</v>
      </c>
      <c r="J8" s="32">
        <v>13389267.67</v>
      </c>
    </row>
    <row r="9" spans="1:12" ht="23.25" customHeight="1" x14ac:dyDescent="0.35">
      <c r="A9" s="123">
        <v>4</v>
      </c>
      <c r="B9" s="124" t="s">
        <v>86</v>
      </c>
      <c r="C9" s="125">
        <v>87033276</v>
      </c>
      <c r="D9" s="32">
        <v>45005</v>
      </c>
      <c r="E9" s="32">
        <v>13302942.199999999</v>
      </c>
      <c r="F9" s="107">
        <v>4</v>
      </c>
      <c r="G9" s="125">
        <v>87033276</v>
      </c>
      <c r="H9" s="124" t="s">
        <v>86</v>
      </c>
      <c r="I9" s="32">
        <v>45005</v>
      </c>
      <c r="J9" s="32">
        <v>13302942.199999999</v>
      </c>
    </row>
    <row r="10" spans="1:12" ht="23.25" customHeight="1" x14ac:dyDescent="0.35">
      <c r="A10" s="123">
        <v>5</v>
      </c>
      <c r="B10" s="124" t="s">
        <v>87</v>
      </c>
      <c r="C10" s="125">
        <v>21069030</v>
      </c>
      <c r="D10" s="32">
        <v>235766.72</v>
      </c>
      <c r="E10" s="32">
        <v>11885766.800000001</v>
      </c>
      <c r="F10" s="107">
        <v>5</v>
      </c>
      <c r="G10" s="125">
        <v>21069030</v>
      </c>
      <c r="H10" s="124" t="s">
        <v>87</v>
      </c>
      <c r="I10" s="32">
        <v>235766.72</v>
      </c>
      <c r="J10" s="32">
        <v>11885766.800000001</v>
      </c>
    </row>
    <row r="11" spans="1:12" ht="23.25" customHeight="1" x14ac:dyDescent="0.35">
      <c r="A11" s="123">
        <v>6</v>
      </c>
      <c r="B11" s="124" t="s">
        <v>88</v>
      </c>
      <c r="C11" s="125">
        <v>27101226</v>
      </c>
      <c r="D11" s="32">
        <v>610540</v>
      </c>
      <c r="E11" s="32">
        <v>11763430</v>
      </c>
      <c r="F11" s="107">
        <v>6</v>
      </c>
      <c r="G11" s="125">
        <v>27101226</v>
      </c>
      <c r="H11" s="124" t="s">
        <v>88</v>
      </c>
      <c r="I11" s="32">
        <v>610540</v>
      </c>
      <c r="J11" s="32">
        <v>11763430</v>
      </c>
    </row>
    <row r="12" spans="1:12" ht="23.25" customHeight="1" x14ac:dyDescent="0.35">
      <c r="A12" s="123">
        <v>7</v>
      </c>
      <c r="B12" s="124" t="s">
        <v>89</v>
      </c>
      <c r="C12" s="125">
        <v>29224220</v>
      </c>
      <c r="D12" s="32">
        <v>152120.79999999999</v>
      </c>
      <c r="E12" s="32">
        <v>11303831.210000001</v>
      </c>
      <c r="F12" s="107">
        <v>7</v>
      </c>
      <c r="G12" s="125">
        <v>29224220</v>
      </c>
      <c r="H12" s="124" t="s">
        <v>89</v>
      </c>
      <c r="I12" s="32">
        <v>152120.79999999999</v>
      </c>
      <c r="J12" s="32">
        <v>11303831.210000001</v>
      </c>
    </row>
    <row r="13" spans="1:12" ht="23.25" customHeight="1" x14ac:dyDescent="0.35">
      <c r="A13" s="123">
        <v>8</v>
      </c>
      <c r="B13" s="124" t="s">
        <v>90</v>
      </c>
      <c r="C13" s="125">
        <v>25232990</v>
      </c>
      <c r="D13" s="32">
        <v>3763138.8</v>
      </c>
      <c r="E13" s="32">
        <v>10848060.18</v>
      </c>
      <c r="F13" s="107">
        <v>8</v>
      </c>
      <c r="G13" s="125">
        <v>25232990</v>
      </c>
      <c r="H13" s="124" t="s">
        <v>90</v>
      </c>
      <c r="I13" s="32">
        <v>3763138.8</v>
      </c>
      <c r="J13" s="32">
        <v>10848060.18</v>
      </c>
    </row>
    <row r="14" spans="1:12" ht="23.25" customHeight="1" x14ac:dyDescent="0.35">
      <c r="A14" s="123">
        <v>9</v>
      </c>
      <c r="B14" s="124" t="s">
        <v>91</v>
      </c>
      <c r="C14" s="125">
        <v>27101212</v>
      </c>
      <c r="D14" s="32">
        <v>488160</v>
      </c>
      <c r="E14" s="32">
        <v>10590900</v>
      </c>
      <c r="F14" s="107">
        <v>9</v>
      </c>
      <c r="G14" s="125">
        <v>27101212</v>
      </c>
      <c r="H14" s="124" t="s">
        <v>91</v>
      </c>
      <c r="I14" s="32">
        <v>488160</v>
      </c>
      <c r="J14" s="32">
        <v>10590900</v>
      </c>
    </row>
    <row r="15" spans="1:12" ht="23.25" customHeight="1" x14ac:dyDescent="0.35">
      <c r="A15" s="123">
        <v>10</v>
      </c>
      <c r="B15" s="124" t="s">
        <v>92</v>
      </c>
      <c r="C15" s="125">
        <v>23099012</v>
      </c>
      <c r="D15" s="32">
        <v>828170</v>
      </c>
      <c r="E15" s="32">
        <v>10254542</v>
      </c>
      <c r="F15" s="107">
        <v>10</v>
      </c>
      <c r="G15" s="125">
        <v>23099012</v>
      </c>
      <c r="H15" s="124" t="s">
        <v>92</v>
      </c>
      <c r="I15" s="32">
        <v>828170</v>
      </c>
      <c r="J15" s="32">
        <v>10254542</v>
      </c>
    </row>
    <row r="16" spans="1:12" ht="24.75" customHeight="1" x14ac:dyDescent="0.4">
      <c r="A16" s="127"/>
      <c r="B16" s="128" t="s">
        <v>93</v>
      </c>
      <c r="C16" s="129"/>
      <c r="D16" s="130">
        <f>SUM(D6:D15)</f>
        <v>15108913.560000002</v>
      </c>
      <c r="E16" s="130">
        <f>SUM(E6:E15)</f>
        <v>262546730.49000001</v>
      </c>
      <c r="F16" s="107">
        <v>11</v>
      </c>
      <c r="G16" s="131" t="s">
        <v>94</v>
      </c>
      <c r="H16" s="124" t="s">
        <v>95</v>
      </c>
      <c r="I16" s="32">
        <v>25900</v>
      </c>
      <c r="J16" s="32">
        <v>8995150.9499999993</v>
      </c>
    </row>
    <row r="17" spans="1:10" ht="23.25" customHeight="1" x14ac:dyDescent="0.35">
      <c r="A17" s="132"/>
      <c r="B17" s="133" t="s">
        <v>30</v>
      </c>
      <c r="C17" s="134"/>
      <c r="D17" s="135">
        <f>D18-D16</f>
        <v>8540278.2709999979</v>
      </c>
      <c r="E17" s="135">
        <f>E18-E16</f>
        <v>336800625.53999996</v>
      </c>
      <c r="F17" s="107">
        <v>12</v>
      </c>
      <c r="G17" s="125">
        <v>87042129</v>
      </c>
      <c r="H17" s="124" t="s">
        <v>86</v>
      </c>
      <c r="I17" s="32">
        <v>23856</v>
      </c>
      <c r="J17" s="32">
        <v>7209315.6399999997</v>
      </c>
    </row>
    <row r="18" spans="1:10" ht="28.5" customHeight="1" x14ac:dyDescent="0.35">
      <c r="A18" s="136"/>
      <c r="B18" s="137" t="s">
        <v>96</v>
      </c>
      <c r="C18" s="138"/>
      <c r="D18" s="139">
        <v>23649191.831</v>
      </c>
      <c r="E18" s="139">
        <v>599347356.02999997</v>
      </c>
      <c r="F18" s="107">
        <v>13</v>
      </c>
      <c r="G18" s="125">
        <v>23099019</v>
      </c>
      <c r="H18" s="124" t="s">
        <v>97</v>
      </c>
      <c r="I18" s="32">
        <v>354500</v>
      </c>
      <c r="J18" s="32">
        <v>6502230</v>
      </c>
    </row>
    <row r="19" spans="1:10" ht="23.25" customHeight="1" x14ac:dyDescent="0.35">
      <c r="A19" s="140"/>
      <c r="B19" s="141"/>
      <c r="C19" s="142"/>
      <c r="D19" s="143"/>
      <c r="E19" s="144"/>
      <c r="F19" s="107">
        <v>14</v>
      </c>
      <c r="G19" s="125">
        <v>17023020</v>
      </c>
      <c r="H19" s="124" t="s">
        <v>98</v>
      </c>
      <c r="I19" s="32">
        <v>91216</v>
      </c>
      <c r="J19" s="32">
        <v>6301261</v>
      </c>
    </row>
    <row r="20" spans="1:10" ht="23.25" customHeight="1" x14ac:dyDescent="0.35">
      <c r="A20" s="145"/>
      <c r="B20" s="146"/>
      <c r="C20" s="147"/>
      <c r="D20" s="148"/>
      <c r="E20" s="149"/>
      <c r="F20" s="107">
        <v>15</v>
      </c>
      <c r="G20" s="125">
        <v>19023090</v>
      </c>
      <c r="H20" s="150" t="s">
        <v>99</v>
      </c>
      <c r="I20" s="32">
        <v>84480.77</v>
      </c>
      <c r="J20" s="32">
        <v>5994689.3499999996</v>
      </c>
    </row>
    <row r="21" spans="1:10" ht="23.25" customHeight="1" x14ac:dyDescent="0.35">
      <c r="A21" s="145"/>
      <c r="B21" s="151"/>
      <c r="C21" s="142"/>
      <c r="D21" s="152"/>
      <c r="E21" s="153"/>
      <c r="F21" s="107">
        <v>16</v>
      </c>
      <c r="G21" s="125">
        <v>21039019</v>
      </c>
      <c r="H21" s="150" t="s">
        <v>100</v>
      </c>
      <c r="I21" s="32">
        <v>88526.399999999994</v>
      </c>
      <c r="J21" s="32">
        <v>5874126.3499999996</v>
      </c>
    </row>
    <row r="22" spans="1:10" ht="23.25" customHeight="1" x14ac:dyDescent="0.35">
      <c r="A22" s="145"/>
      <c r="B22" s="151"/>
      <c r="C22" s="142"/>
      <c r="D22" s="152"/>
      <c r="E22" s="153"/>
      <c r="F22" s="107">
        <v>17</v>
      </c>
      <c r="G22" s="125">
        <v>34022095</v>
      </c>
      <c r="H22" s="150" t="s">
        <v>101</v>
      </c>
      <c r="I22" s="32">
        <v>148539.76199999999</v>
      </c>
      <c r="J22" s="32">
        <v>5733353.8399999999</v>
      </c>
    </row>
    <row r="23" spans="1:10" ht="23.25" customHeight="1" x14ac:dyDescent="0.35">
      <c r="A23" s="154"/>
      <c r="B23" s="155"/>
      <c r="C23" s="156"/>
      <c r="D23" s="157"/>
      <c r="E23" s="158"/>
      <c r="F23" s="107">
        <v>18</v>
      </c>
      <c r="G23" s="125">
        <v>19051000</v>
      </c>
      <c r="H23" s="150" t="s">
        <v>102</v>
      </c>
      <c r="I23" s="32">
        <v>58756.38</v>
      </c>
      <c r="J23" s="32">
        <v>5674683.3399999999</v>
      </c>
    </row>
    <row r="24" spans="1:10" ht="23.25" customHeight="1" x14ac:dyDescent="0.35">
      <c r="B24" s="159"/>
      <c r="C24" s="156"/>
      <c r="D24" s="160"/>
      <c r="E24" s="161"/>
      <c r="F24" s="107">
        <v>19</v>
      </c>
      <c r="G24" s="125">
        <v>84742011</v>
      </c>
      <c r="H24" s="150" t="s">
        <v>103</v>
      </c>
      <c r="I24" s="32">
        <v>13086</v>
      </c>
      <c r="J24" s="32">
        <v>5613300</v>
      </c>
    </row>
    <row r="25" spans="1:10" ht="23.25" customHeight="1" x14ac:dyDescent="0.35">
      <c r="B25" s="159"/>
      <c r="C25" s="156"/>
      <c r="D25" s="79"/>
      <c r="E25" s="153"/>
      <c r="F25" s="107">
        <v>20</v>
      </c>
      <c r="G25" s="125">
        <v>31052000</v>
      </c>
      <c r="H25" s="162" t="s">
        <v>104</v>
      </c>
      <c r="I25" s="32">
        <v>472500</v>
      </c>
      <c r="J25" s="32">
        <v>5544585</v>
      </c>
    </row>
    <row r="26" spans="1:10" ht="23.25" customHeight="1" x14ac:dyDescent="0.35">
      <c r="B26" s="159"/>
      <c r="C26" s="156"/>
      <c r="D26" s="152"/>
      <c r="E26" s="161"/>
      <c r="F26" s="107">
        <v>21</v>
      </c>
      <c r="G26" s="125">
        <v>39232199</v>
      </c>
      <c r="H26" s="150" t="s">
        <v>105</v>
      </c>
      <c r="I26" s="32">
        <v>88203.199999999997</v>
      </c>
      <c r="J26" s="32">
        <v>5539894.2000000002</v>
      </c>
    </row>
    <row r="27" spans="1:10" ht="23.25" customHeight="1" x14ac:dyDescent="0.35">
      <c r="B27" s="159"/>
      <c r="C27" s="156"/>
      <c r="D27" s="163"/>
      <c r="E27" s="164"/>
      <c r="F27" s="107">
        <v>22</v>
      </c>
      <c r="G27" s="125">
        <v>70109099</v>
      </c>
      <c r="H27" s="162" t="s">
        <v>106</v>
      </c>
      <c r="I27" s="32">
        <v>515339</v>
      </c>
      <c r="J27" s="32">
        <v>5445014.7800000003</v>
      </c>
    </row>
    <row r="28" spans="1:10" ht="23.25" customHeight="1" x14ac:dyDescent="0.35">
      <c r="B28" s="159"/>
      <c r="C28" s="156"/>
      <c r="D28" s="165"/>
      <c r="E28" s="164"/>
      <c r="F28" s="107">
        <v>23</v>
      </c>
      <c r="G28" s="125">
        <v>85071099</v>
      </c>
      <c r="H28" s="162" t="s">
        <v>107</v>
      </c>
      <c r="I28" s="32">
        <v>44992.9</v>
      </c>
      <c r="J28" s="32">
        <v>5191607.3499999996</v>
      </c>
    </row>
    <row r="29" spans="1:10" ht="23.25" customHeight="1" x14ac:dyDescent="0.35">
      <c r="B29" s="159"/>
      <c r="C29" s="156"/>
      <c r="D29" s="166"/>
      <c r="E29" s="161"/>
      <c r="F29" s="107">
        <v>24</v>
      </c>
      <c r="G29" s="125">
        <v>19059090</v>
      </c>
      <c r="H29" s="150" t="s">
        <v>102</v>
      </c>
      <c r="I29" s="32">
        <v>73241.600000000006</v>
      </c>
      <c r="J29" s="32">
        <v>5081245.5</v>
      </c>
    </row>
    <row r="30" spans="1:10" ht="23.25" customHeight="1" x14ac:dyDescent="0.35">
      <c r="F30" s="107">
        <v>25</v>
      </c>
      <c r="G30" s="125">
        <v>19011020</v>
      </c>
      <c r="H30" s="167" t="s">
        <v>108</v>
      </c>
      <c r="I30" s="32">
        <v>11621.88</v>
      </c>
      <c r="J30" s="32">
        <v>4725579.07</v>
      </c>
    </row>
    <row r="31" spans="1:10" ht="23.25" customHeight="1" x14ac:dyDescent="0.35">
      <c r="F31" s="107">
        <v>26</v>
      </c>
      <c r="G31" s="125">
        <v>22029950</v>
      </c>
      <c r="H31" s="150" t="s">
        <v>109</v>
      </c>
      <c r="I31" s="32">
        <v>272130.12</v>
      </c>
      <c r="J31" s="32">
        <v>4497320</v>
      </c>
    </row>
    <row r="32" spans="1:10" ht="23.25" customHeight="1" x14ac:dyDescent="0.35">
      <c r="A32" s="168" t="s">
        <v>0</v>
      </c>
      <c r="B32" s="168"/>
      <c r="C32" s="169"/>
      <c r="D32" s="170"/>
      <c r="E32" s="168"/>
      <c r="F32" s="107">
        <v>27</v>
      </c>
      <c r="G32" s="125">
        <v>90181900</v>
      </c>
      <c r="H32" s="150" t="s">
        <v>110</v>
      </c>
      <c r="I32" s="32">
        <v>1350</v>
      </c>
      <c r="J32" s="32">
        <v>4238776.67</v>
      </c>
    </row>
    <row r="33" spans="1:10" ht="23.25" customHeight="1" x14ac:dyDescent="0.35">
      <c r="A33" s="168" t="s">
        <v>73</v>
      </c>
      <c r="B33" s="168"/>
      <c r="C33" s="169"/>
      <c r="D33" s="170"/>
      <c r="E33" s="168"/>
      <c r="F33" s="107">
        <v>28</v>
      </c>
      <c r="G33" s="125">
        <v>22029910</v>
      </c>
      <c r="H33" s="150" t="s">
        <v>111</v>
      </c>
      <c r="I33" s="32">
        <v>56680.72</v>
      </c>
      <c r="J33" s="32">
        <v>4116735.02</v>
      </c>
    </row>
    <row r="34" spans="1:10" ht="23.25" customHeight="1" x14ac:dyDescent="0.35">
      <c r="A34" s="168" t="s">
        <v>112</v>
      </c>
      <c r="B34" s="168"/>
      <c r="C34" s="169"/>
      <c r="D34" s="170"/>
      <c r="E34" s="168"/>
      <c r="F34" s="107">
        <v>29</v>
      </c>
      <c r="G34" s="125">
        <v>96190019</v>
      </c>
      <c r="H34" s="150" t="s">
        <v>113</v>
      </c>
      <c r="I34" s="32">
        <v>27928.67</v>
      </c>
      <c r="J34" s="32">
        <v>4003556.08</v>
      </c>
    </row>
    <row r="35" spans="1:10" ht="23.25" customHeight="1" x14ac:dyDescent="0.35">
      <c r="F35" s="107">
        <v>30</v>
      </c>
      <c r="G35" s="125">
        <v>87011011</v>
      </c>
      <c r="H35" s="162" t="s">
        <v>114</v>
      </c>
      <c r="I35" s="32">
        <v>30970</v>
      </c>
      <c r="J35" s="32">
        <v>3927750</v>
      </c>
    </row>
    <row r="36" spans="1:10" ht="23.25" customHeight="1" x14ac:dyDescent="0.35">
      <c r="A36" s="171" t="s">
        <v>77</v>
      </c>
      <c r="B36" s="172" t="s">
        <v>7</v>
      </c>
      <c r="C36" s="173" t="s">
        <v>8</v>
      </c>
      <c r="D36" s="174" t="s">
        <v>9</v>
      </c>
      <c r="E36" s="175" t="s">
        <v>115</v>
      </c>
      <c r="F36" s="107">
        <v>31</v>
      </c>
      <c r="G36" s="125">
        <v>85371019</v>
      </c>
      <c r="H36" s="176" t="s">
        <v>116</v>
      </c>
      <c r="I36" s="32">
        <v>4550</v>
      </c>
      <c r="J36" s="32">
        <v>3904500</v>
      </c>
    </row>
    <row r="37" spans="1:10" ht="23.25" customHeight="1" x14ac:dyDescent="0.35">
      <c r="A37" s="177">
        <v>1</v>
      </c>
      <c r="B37" s="178" t="s">
        <v>117</v>
      </c>
      <c r="C37" s="125">
        <v>2710</v>
      </c>
      <c r="D37" s="179">
        <v>185997.87570900001</v>
      </c>
      <c r="E37" s="180">
        <v>3926.6858178000002</v>
      </c>
      <c r="F37" s="107">
        <v>32</v>
      </c>
      <c r="G37" s="125">
        <v>87032247</v>
      </c>
      <c r="H37" s="124" t="s">
        <v>118</v>
      </c>
      <c r="I37" s="32">
        <v>11180</v>
      </c>
      <c r="J37" s="32">
        <v>3762841.7</v>
      </c>
    </row>
    <row r="38" spans="1:10" ht="23.25" customHeight="1" x14ac:dyDescent="0.35">
      <c r="A38" s="181">
        <v>2</v>
      </c>
      <c r="B38" s="178" t="s">
        <v>119</v>
      </c>
      <c r="C38" s="125">
        <v>2309</v>
      </c>
      <c r="D38" s="179">
        <v>23422.778209999997</v>
      </c>
      <c r="E38" s="180">
        <v>343.06163146000006</v>
      </c>
      <c r="F38" s="107">
        <v>33</v>
      </c>
      <c r="G38" s="125">
        <v>34011150</v>
      </c>
      <c r="H38" s="176" t="s">
        <v>120</v>
      </c>
      <c r="I38" s="32">
        <v>56376.68</v>
      </c>
      <c r="J38" s="32">
        <v>3684154.51</v>
      </c>
    </row>
    <row r="39" spans="1:10" ht="23.25" customHeight="1" x14ac:dyDescent="0.35">
      <c r="A39" s="181">
        <v>3</v>
      </c>
      <c r="B39" s="182" t="s">
        <v>85</v>
      </c>
      <c r="C39" s="125">
        <v>8703</v>
      </c>
      <c r="D39" s="179">
        <v>869.25</v>
      </c>
      <c r="E39" s="180">
        <v>312.81668923000001</v>
      </c>
      <c r="F39" s="107">
        <v>34</v>
      </c>
      <c r="G39" s="125">
        <v>72279000</v>
      </c>
      <c r="H39" s="176" t="s">
        <v>121</v>
      </c>
      <c r="I39" s="32">
        <v>194109</v>
      </c>
      <c r="J39" s="32">
        <v>3665810.86</v>
      </c>
    </row>
    <row r="40" spans="1:10" ht="23.25" customHeight="1" x14ac:dyDescent="0.35">
      <c r="A40" s="177">
        <v>4</v>
      </c>
      <c r="B40" s="124" t="s">
        <v>122</v>
      </c>
      <c r="C40" s="125">
        <v>2202</v>
      </c>
      <c r="D40" s="179">
        <v>12832.524624</v>
      </c>
      <c r="E40" s="180">
        <v>282.01367513999998</v>
      </c>
      <c r="F40" s="107">
        <v>35</v>
      </c>
      <c r="G40" s="125">
        <v>85369099</v>
      </c>
      <c r="H40" s="176" t="s">
        <v>123</v>
      </c>
      <c r="I40" s="32">
        <v>1885.18</v>
      </c>
      <c r="J40" s="32">
        <v>3433580.41</v>
      </c>
    </row>
    <row r="41" spans="1:10" ht="23.25" customHeight="1" x14ac:dyDescent="0.35">
      <c r="A41" s="181">
        <v>5</v>
      </c>
      <c r="B41" s="182" t="s">
        <v>124</v>
      </c>
      <c r="C41" s="125">
        <v>3923</v>
      </c>
      <c r="D41" s="179">
        <v>3642.9261329999999</v>
      </c>
      <c r="E41" s="180">
        <v>272.04232545000002</v>
      </c>
      <c r="F41" s="107">
        <v>36</v>
      </c>
      <c r="G41" s="125">
        <v>84158291</v>
      </c>
      <c r="H41" s="176" t="s">
        <v>37</v>
      </c>
      <c r="I41" s="32">
        <v>15030</v>
      </c>
      <c r="J41" s="32">
        <v>3419347.6</v>
      </c>
    </row>
    <row r="42" spans="1:10" ht="23.25" customHeight="1" x14ac:dyDescent="0.35">
      <c r="A42" s="181">
        <v>6</v>
      </c>
      <c r="B42" s="178" t="s">
        <v>125</v>
      </c>
      <c r="C42" s="125">
        <v>8701</v>
      </c>
      <c r="D42" s="179">
        <v>1799.45346</v>
      </c>
      <c r="E42" s="180">
        <v>230.07446483000001</v>
      </c>
      <c r="F42" s="107">
        <v>37</v>
      </c>
      <c r="G42" s="125">
        <v>39232119</v>
      </c>
      <c r="H42" s="176" t="s">
        <v>105</v>
      </c>
      <c r="I42" s="32">
        <v>53068.6</v>
      </c>
      <c r="J42" s="32">
        <v>3350841.8</v>
      </c>
    </row>
    <row r="43" spans="1:10" ht="23.25" customHeight="1" x14ac:dyDescent="0.35">
      <c r="A43" s="177">
        <v>7</v>
      </c>
      <c r="B43" s="178" t="s">
        <v>87</v>
      </c>
      <c r="C43" s="125">
        <v>2106</v>
      </c>
      <c r="D43" s="179">
        <v>4955.2049100000004</v>
      </c>
      <c r="E43" s="180">
        <v>227.19302832</v>
      </c>
      <c r="F43" s="107">
        <v>38</v>
      </c>
      <c r="G43" s="125">
        <v>76072090</v>
      </c>
      <c r="H43" s="176" t="s">
        <v>126</v>
      </c>
      <c r="I43" s="32">
        <v>20156.400000000001</v>
      </c>
      <c r="J43" s="32">
        <v>3319175.62</v>
      </c>
    </row>
    <row r="44" spans="1:10" ht="23.25" customHeight="1" x14ac:dyDescent="0.35">
      <c r="A44" s="181">
        <v>8</v>
      </c>
      <c r="B44" s="150" t="s">
        <v>127</v>
      </c>
      <c r="C44" s="125">
        <v>7214</v>
      </c>
      <c r="D44" s="179">
        <v>11181.720399999998</v>
      </c>
      <c r="E44" s="180">
        <v>203.89907163000004</v>
      </c>
      <c r="F44" s="107">
        <v>39</v>
      </c>
      <c r="G44" s="125">
        <v>27101943</v>
      </c>
      <c r="H44" s="176" t="s">
        <v>50</v>
      </c>
      <c r="I44" s="32">
        <v>39049.519999999997</v>
      </c>
      <c r="J44" s="32">
        <v>3287087.53</v>
      </c>
    </row>
    <row r="45" spans="1:10" ht="23.25" customHeight="1" x14ac:dyDescent="0.35">
      <c r="A45" s="181">
        <v>9</v>
      </c>
      <c r="B45" s="178" t="s">
        <v>89</v>
      </c>
      <c r="C45" s="125">
        <v>2922</v>
      </c>
      <c r="D45" s="179">
        <v>2518.45424</v>
      </c>
      <c r="E45" s="180">
        <v>190.35233018</v>
      </c>
      <c r="F45" s="107">
        <v>40</v>
      </c>
      <c r="G45" s="125">
        <v>22029920</v>
      </c>
      <c r="H45" s="176" t="s">
        <v>128</v>
      </c>
      <c r="I45" s="32">
        <v>252084.36</v>
      </c>
      <c r="J45" s="32">
        <v>3223902.13</v>
      </c>
    </row>
    <row r="46" spans="1:10" ht="23.25" customHeight="1" x14ac:dyDescent="0.35">
      <c r="A46" s="177">
        <v>10</v>
      </c>
      <c r="B46" s="124" t="s">
        <v>102</v>
      </c>
      <c r="C46" s="125">
        <v>1905</v>
      </c>
      <c r="D46" s="179">
        <v>1985.8902159999996</v>
      </c>
      <c r="E46" s="180">
        <v>183.07886761</v>
      </c>
      <c r="F46" s="107">
        <v>41</v>
      </c>
      <c r="G46" s="125">
        <v>72143090</v>
      </c>
      <c r="H46" s="176" t="s">
        <v>129</v>
      </c>
      <c r="I46" s="32">
        <v>181960.89</v>
      </c>
      <c r="J46" s="32">
        <v>2888378.19</v>
      </c>
    </row>
    <row r="47" spans="1:10" ht="23.25" customHeight="1" x14ac:dyDescent="0.4">
      <c r="A47" s="183"/>
      <c r="B47" s="183" t="s">
        <v>93</v>
      </c>
      <c r="C47" s="184"/>
      <c r="D47" s="179">
        <f>SUM(D37:D46)</f>
        <v>249206.07790199999</v>
      </c>
      <c r="E47" s="185">
        <f>SUM(E37:E46)</f>
        <v>6171.2179016499995</v>
      </c>
      <c r="F47" s="107">
        <v>42</v>
      </c>
      <c r="G47" s="125">
        <v>39231090</v>
      </c>
      <c r="H47" s="176" t="s">
        <v>130</v>
      </c>
      <c r="I47" s="32">
        <v>27931.95</v>
      </c>
      <c r="J47" s="32">
        <v>2741870.8</v>
      </c>
    </row>
    <row r="48" spans="1:10" ht="23.25" customHeight="1" x14ac:dyDescent="0.35">
      <c r="A48" s="132"/>
      <c r="B48" s="186" t="s">
        <v>30</v>
      </c>
      <c r="C48" s="187"/>
      <c r="D48" s="179">
        <f>D49-D47</f>
        <v>220836.23398600001</v>
      </c>
      <c r="E48" s="188">
        <f>E49-E47</f>
        <v>5254.9231724199999</v>
      </c>
      <c r="F48" s="107">
        <v>43</v>
      </c>
      <c r="G48" s="131" t="s">
        <v>131</v>
      </c>
      <c r="H48" s="176" t="s">
        <v>132</v>
      </c>
      <c r="I48" s="32">
        <v>58280.462</v>
      </c>
      <c r="J48" s="32">
        <v>2397360.9900000002</v>
      </c>
    </row>
    <row r="49" spans="1:12" ht="23.25" customHeight="1" x14ac:dyDescent="0.45">
      <c r="A49" s="189"/>
      <c r="B49" s="189" t="s">
        <v>96</v>
      </c>
      <c r="C49" s="138"/>
      <c r="D49" s="190">
        <v>470042.311888</v>
      </c>
      <c r="E49" s="69">
        <v>11426.141074069999</v>
      </c>
      <c r="F49" s="107">
        <v>44</v>
      </c>
      <c r="G49" s="125">
        <v>85444299</v>
      </c>
      <c r="H49" s="176" t="s">
        <v>133</v>
      </c>
      <c r="I49" s="32">
        <v>2759.95</v>
      </c>
      <c r="J49" s="32">
        <v>2311995.94</v>
      </c>
    </row>
    <row r="50" spans="1:12" ht="23.25" customHeight="1" x14ac:dyDescent="0.45">
      <c r="A50" s="191"/>
      <c r="B50" s="191"/>
      <c r="C50" s="192"/>
      <c r="D50" s="143"/>
      <c r="E50" s="144"/>
      <c r="F50" s="107">
        <v>45</v>
      </c>
      <c r="G50" s="125">
        <v>19019039</v>
      </c>
      <c r="H50" s="193" t="s">
        <v>134</v>
      </c>
      <c r="I50" s="32">
        <v>24433.68</v>
      </c>
      <c r="J50" s="32">
        <v>2300629.2599999998</v>
      </c>
    </row>
    <row r="51" spans="1:12" ht="23.25" customHeight="1" x14ac:dyDescent="0.35">
      <c r="B51" s="194"/>
      <c r="F51" s="107">
        <v>46</v>
      </c>
      <c r="G51" s="125">
        <v>96190011</v>
      </c>
      <c r="H51" s="162" t="s">
        <v>135</v>
      </c>
      <c r="I51" s="32">
        <v>10851.18</v>
      </c>
      <c r="J51" s="32">
        <v>2231425.5099999998</v>
      </c>
    </row>
    <row r="52" spans="1:12" ht="27" customHeight="1" x14ac:dyDescent="0.35">
      <c r="D52" s="195"/>
      <c r="F52" s="107">
        <v>47</v>
      </c>
      <c r="G52" s="125">
        <v>33051090</v>
      </c>
      <c r="H52" s="162" t="s">
        <v>136</v>
      </c>
      <c r="I52" s="32">
        <v>27804.153999999999</v>
      </c>
      <c r="J52" s="32">
        <v>2165645.7599999998</v>
      </c>
    </row>
    <row r="53" spans="1:12" ht="23.25" customHeight="1" x14ac:dyDescent="0.35">
      <c r="F53" s="107">
        <v>48</v>
      </c>
      <c r="G53" s="125">
        <v>39233090</v>
      </c>
      <c r="H53" s="162" t="s">
        <v>137</v>
      </c>
      <c r="I53" s="32">
        <v>40428.620000000003</v>
      </c>
      <c r="J53" s="32">
        <v>2162313.62</v>
      </c>
    </row>
    <row r="54" spans="1:12" ht="23.25" customHeight="1" x14ac:dyDescent="0.35">
      <c r="F54" s="107">
        <v>49</v>
      </c>
      <c r="G54" s="125">
        <v>84713090</v>
      </c>
      <c r="H54" s="162" t="s">
        <v>138</v>
      </c>
      <c r="I54" s="32">
        <v>623.5</v>
      </c>
      <c r="J54" s="32">
        <v>1949972</v>
      </c>
    </row>
    <row r="55" spans="1:12" ht="23.25" customHeight="1" x14ac:dyDescent="0.35">
      <c r="F55" s="107">
        <v>50</v>
      </c>
      <c r="G55" s="125">
        <v>48191000</v>
      </c>
      <c r="H55" s="162" t="s">
        <v>139</v>
      </c>
      <c r="I55" s="32">
        <v>46509.15</v>
      </c>
      <c r="J55" s="32">
        <v>1932462.93</v>
      </c>
    </row>
    <row r="56" spans="1:12" ht="23.25" customHeight="1" x14ac:dyDescent="0.35">
      <c r="B56" s="159"/>
      <c r="C56" s="142"/>
      <c r="D56" s="196"/>
      <c r="E56" s="197"/>
      <c r="F56" s="198" t="s">
        <v>93</v>
      </c>
      <c r="G56" s="199"/>
      <c r="H56" s="181"/>
      <c r="I56" s="200">
        <f>SUM(I6:I55)</f>
        <v>18661806.238000002</v>
      </c>
      <c r="J56" s="201">
        <f>SUM(J6:J55)</f>
        <v>430890201.78999996</v>
      </c>
    </row>
    <row r="57" spans="1:12" ht="23.25" customHeight="1" x14ac:dyDescent="0.35">
      <c r="B57" s="159"/>
      <c r="C57" s="156"/>
      <c r="D57" s="202"/>
      <c r="E57" s="203"/>
      <c r="F57" s="204" t="s">
        <v>30</v>
      </c>
      <c r="G57" s="199"/>
      <c r="H57" s="181"/>
      <c r="I57" s="205">
        <f>I58-I56</f>
        <v>4987385.5929999985</v>
      </c>
      <c r="J57" s="206">
        <f>J58-J56</f>
        <v>168457154.24000001</v>
      </c>
    </row>
    <row r="58" spans="1:12" ht="22.5" customHeight="1" x14ac:dyDescent="0.35">
      <c r="B58" s="159"/>
      <c r="C58" s="142"/>
      <c r="D58" s="196"/>
      <c r="E58" s="153"/>
      <c r="F58" s="276" t="s">
        <v>140</v>
      </c>
      <c r="G58" s="276"/>
      <c r="H58" s="177"/>
      <c r="I58" s="139">
        <v>23649191.831</v>
      </c>
      <c r="J58" s="139">
        <v>599347356.02999997</v>
      </c>
    </row>
    <row r="59" spans="1:12" ht="23.25" customHeight="1" x14ac:dyDescent="0.35">
      <c r="B59" s="207"/>
      <c r="C59" s="208"/>
      <c r="D59" s="209"/>
      <c r="E59" s="210"/>
      <c r="H59" s="211"/>
      <c r="I59" s="151"/>
      <c r="J59" s="212"/>
      <c r="K59" s="151"/>
      <c r="L59" s="151"/>
    </row>
    <row r="60" spans="1:12" ht="23.25" customHeight="1" x14ac:dyDescent="0.35">
      <c r="B60" s="207"/>
      <c r="C60" s="208"/>
      <c r="D60" s="209"/>
      <c r="E60" s="210"/>
      <c r="H60" s="211"/>
      <c r="I60" s="151"/>
      <c r="J60" s="212"/>
      <c r="K60" s="151"/>
      <c r="L60" s="151"/>
    </row>
    <row r="61" spans="1:12" ht="23.25" customHeight="1" x14ac:dyDescent="0.35">
      <c r="B61" s="207"/>
      <c r="C61" s="208"/>
      <c r="D61" s="209"/>
      <c r="E61" s="210"/>
      <c r="H61" s="211"/>
      <c r="I61" s="151"/>
      <c r="J61" s="212"/>
      <c r="K61" s="151"/>
      <c r="L61" s="151"/>
    </row>
  </sheetData>
  <mergeCells count="7">
    <mergeCell ref="F58:G58"/>
    <mergeCell ref="A1:E1"/>
    <mergeCell ref="F1:J1"/>
    <mergeCell ref="A2:E2"/>
    <mergeCell ref="F2:J2"/>
    <mergeCell ref="A3:E3"/>
    <mergeCell ref="F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workbookViewId="0">
      <selection activeCell="J10" sqref="J10"/>
    </sheetView>
  </sheetViews>
  <sheetFormatPr defaultRowHeight="12.75" x14ac:dyDescent="0.2"/>
  <cols>
    <col min="1" max="1" width="6.375" style="245" customWidth="1"/>
    <col min="2" max="2" width="9.625" style="245" customWidth="1"/>
    <col min="3" max="3" width="39.375" style="245" customWidth="1"/>
    <col min="4" max="4" width="15.75" style="245" customWidth="1"/>
    <col min="5" max="5" width="19.25" style="245" customWidth="1"/>
    <col min="6" max="6" width="15.75" style="245" customWidth="1"/>
    <col min="7" max="7" width="18" style="245" customWidth="1"/>
    <col min="8" max="241" width="9" style="245"/>
    <col min="242" max="242" width="9.625" style="245" customWidth="1"/>
    <col min="243" max="243" width="45" style="245" customWidth="1"/>
    <col min="244" max="245" width="38.75" style="245" customWidth="1"/>
    <col min="246" max="246" width="3.375" style="245" customWidth="1"/>
    <col min="247" max="248" width="20.625" style="245" customWidth="1"/>
    <col min="249" max="249" width="18" style="245" customWidth="1"/>
    <col min="250" max="251" width="12.875" style="245" customWidth="1"/>
    <col min="252" max="497" width="9" style="245"/>
    <col min="498" max="498" width="9.625" style="245" customWidth="1"/>
    <col min="499" max="499" width="45" style="245" customWidth="1"/>
    <col min="500" max="501" width="38.75" style="245" customWidth="1"/>
    <col min="502" max="502" width="3.375" style="245" customWidth="1"/>
    <col min="503" max="504" width="20.625" style="245" customWidth="1"/>
    <col min="505" max="505" width="18" style="245" customWidth="1"/>
    <col min="506" max="507" width="12.875" style="245" customWidth="1"/>
    <col min="508" max="753" width="9" style="245"/>
    <col min="754" max="754" width="9.625" style="245" customWidth="1"/>
    <col min="755" max="755" width="45" style="245" customWidth="1"/>
    <col min="756" max="757" width="38.75" style="245" customWidth="1"/>
    <col min="758" max="758" width="3.375" style="245" customWidth="1"/>
    <col min="759" max="760" width="20.625" style="245" customWidth="1"/>
    <col min="761" max="761" width="18" style="245" customWidth="1"/>
    <col min="762" max="763" width="12.875" style="245" customWidth="1"/>
    <col min="764" max="1009" width="9" style="245"/>
    <col min="1010" max="1010" width="9.625" style="245" customWidth="1"/>
    <col min="1011" max="1011" width="45" style="245" customWidth="1"/>
    <col min="1012" max="1013" width="38.75" style="245" customWidth="1"/>
    <col min="1014" max="1014" width="3.375" style="245" customWidth="1"/>
    <col min="1015" max="1016" width="20.625" style="245" customWidth="1"/>
    <col min="1017" max="1017" width="18" style="245" customWidth="1"/>
    <col min="1018" max="1019" width="12.875" style="245" customWidth="1"/>
    <col min="1020" max="1265" width="9" style="245"/>
    <col min="1266" max="1266" width="9.625" style="245" customWidth="1"/>
    <col min="1267" max="1267" width="45" style="245" customWidth="1"/>
    <col min="1268" max="1269" width="38.75" style="245" customWidth="1"/>
    <col min="1270" max="1270" width="3.375" style="245" customWidth="1"/>
    <col min="1271" max="1272" width="20.625" style="245" customWidth="1"/>
    <col min="1273" max="1273" width="18" style="245" customWidth="1"/>
    <col min="1274" max="1275" width="12.875" style="245" customWidth="1"/>
    <col min="1276" max="1521" width="9" style="245"/>
    <col min="1522" max="1522" width="9.625" style="245" customWidth="1"/>
    <col min="1523" max="1523" width="45" style="245" customWidth="1"/>
    <col min="1524" max="1525" width="38.75" style="245" customWidth="1"/>
    <col min="1526" max="1526" width="3.375" style="245" customWidth="1"/>
    <col min="1527" max="1528" width="20.625" style="245" customWidth="1"/>
    <col min="1529" max="1529" width="18" style="245" customWidth="1"/>
    <col min="1530" max="1531" width="12.875" style="245" customWidth="1"/>
    <col min="1532" max="1777" width="9" style="245"/>
    <col min="1778" max="1778" width="9.625" style="245" customWidth="1"/>
    <col min="1779" max="1779" width="45" style="245" customWidth="1"/>
    <col min="1780" max="1781" width="38.75" style="245" customWidth="1"/>
    <col min="1782" max="1782" width="3.375" style="245" customWidth="1"/>
    <col min="1783" max="1784" width="20.625" style="245" customWidth="1"/>
    <col min="1785" max="1785" width="18" style="245" customWidth="1"/>
    <col min="1786" max="1787" width="12.875" style="245" customWidth="1"/>
    <col min="1788" max="2033" width="9" style="245"/>
    <col min="2034" max="2034" width="9.625" style="245" customWidth="1"/>
    <col min="2035" max="2035" width="45" style="245" customWidth="1"/>
    <col min="2036" max="2037" width="38.75" style="245" customWidth="1"/>
    <col min="2038" max="2038" width="3.375" style="245" customWidth="1"/>
    <col min="2039" max="2040" width="20.625" style="245" customWidth="1"/>
    <col min="2041" max="2041" width="18" style="245" customWidth="1"/>
    <col min="2042" max="2043" width="12.875" style="245" customWidth="1"/>
    <col min="2044" max="2289" width="9" style="245"/>
    <col min="2290" max="2290" width="9.625" style="245" customWidth="1"/>
    <col min="2291" max="2291" width="45" style="245" customWidth="1"/>
    <col min="2292" max="2293" width="38.75" style="245" customWidth="1"/>
    <col min="2294" max="2294" width="3.375" style="245" customWidth="1"/>
    <col min="2295" max="2296" width="20.625" style="245" customWidth="1"/>
    <col min="2297" max="2297" width="18" style="245" customWidth="1"/>
    <col min="2298" max="2299" width="12.875" style="245" customWidth="1"/>
    <col min="2300" max="2545" width="9" style="245"/>
    <col min="2546" max="2546" width="9.625" style="245" customWidth="1"/>
    <col min="2547" max="2547" width="45" style="245" customWidth="1"/>
    <col min="2548" max="2549" width="38.75" style="245" customWidth="1"/>
    <col min="2550" max="2550" width="3.375" style="245" customWidth="1"/>
    <col min="2551" max="2552" width="20.625" style="245" customWidth="1"/>
    <col min="2553" max="2553" width="18" style="245" customWidth="1"/>
    <col min="2554" max="2555" width="12.875" style="245" customWidth="1"/>
    <col min="2556" max="2801" width="9" style="245"/>
    <col min="2802" max="2802" width="9.625" style="245" customWidth="1"/>
    <col min="2803" max="2803" width="45" style="245" customWidth="1"/>
    <col min="2804" max="2805" width="38.75" style="245" customWidth="1"/>
    <col min="2806" max="2806" width="3.375" style="245" customWidth="1"/>
    <col min="2807" max="2808" width="20.625" style="245" customWidth="1"/>
    <col min="2809" max="2809" width="18" style="245" customWidth="1"/>
    <col min="2810" max="2811" width="12.875" style="245" customWidth="1"/>
    <col min="2812" max="3057" width="9" style="245"/>
    <col min="3058" max="3058" width="9.625" style="245" customWidth="1"/>
    <col min="3059" max="3059" width="45" style="245" customWidth="1"/>
    <col min="3060" max="3061" width="38.75" style="245" customWidth="1"/>
    <col min="3062" max="3062" width="3.375" style="245" customWidth="1"/>
    <col min="3063" max="3064" width="20.625" style="245" customWidth="1"/>
    <col min="3065" max="3065" width="18" style="245" customWidth="1"/>
    <col min="3066" max="3067" width="12.875" style="245" customWidth="1"/>
    <col min="3068" max="3313" width="9" style="245"/>
    <col min="3314" max="3314" width="9.625" style="245" customWidth="1"/>
    <col min="3315" max="3315" width="45" style="245" customWidth="1"/>
    <col min="3316" max="3317" width="38.75" style="245" customWidth="1"/>
    <col min="3318" max="3318" width="3.375" style="245" customWidth="1"/>
    <col min="3319" max="3320" width="20.625" style="245" customWidth="1"/>
    <col min="3321" max="3321" width="18" style="245" customWidth="1"/>
    <col min="3322" max="3323" width="12.875" style="245" customWidth="1"/>
    <col min="3324" max="3569" width="9" style="245"/>
    <col min="3570" max="3570" width="9.625" style="245" customWidth="1"/>
    <col min="3571" max="3571" width="45" style="245" customWidth="1"/>
    <col min="3572" max="3573" width="38.75" style="245" customWidth="1"/>
    <col min="3574" max="3574" width="3.375" style="245" customWidth="1"/>
    <col min="3575" max="3576" width="20.625" style="245" customWidth="1"/>
    <col min="3577" max="3577" width="18" style="245" customWidth="1"/>
    <col min="3578" max="3579" width="12.875" style="245" customWidth="1"/>
    <col min="3580" max="3825" width="9" style="245"/>
    <col min="3826" max="3826" width="9.625" style="245" customWidth="1"/>
    <col min="3827" max="3827" width="45" style="245" customWidth="1"/>
    <col min="3828" max="3829" width="38.75" style="245" customWidth="1"/>
    <col min="3830" max="3830" width="3.375" style="245" customWidth="1"/>
    <col min="3831" max="3832" width="20.625" style="245" customWidth="1"/>
    <col min="3833" max="3833" width="18" style="245" customWidth="1"/>
    <col min="3834" max="3835" width="12.875" style="245" customWidth="1"/>
    <col min="3836" max="4081" width="9" style="245"/>
    <col min="4082" max="4082" width="9.625" style="245" customWidth="1"/>
    <col min="4083" max="4083" width="45" style="245" customWidth="1"/>
    <col min="4084" max="4085" width="38.75" style="245" customWidth="1"/>
    <col min="4086" max="4086" width="3.375" style="245" customWidth="1"/>
    <col min="4087" max="4088" width="20.625" style="245" customWidth="1"/>
    <col min="4089" max="4089" width="18" style="245" customWidth="1"/>
    <col min="4090" max="4091" width="12.875" style="245" customWidth="1"/>
    <col min="4092" max="4337" width="9" style="245"/>
    <col min="4338" max="4338" width="9.625" style="245" customWidth="1"/>
    <col min="4339" max="4339" width="45" style="245" customWidth="1"/>
    <col min="4340" max="4341" width="38.75" style="245" customWidth="1"/>
    <col min="4342" max="4342" width="3.375" style="245" customWidth="1"/>
    <col min="4343" max="4344" width="20.625" style="245" customWidth="1"/>
    <col min="4345" max="4345" width="18" style="245" customWidth="1"/>
    <col min="4346" max="4347" width="12.875" style="245" customWidth="1"/>
    <col min="4348" max="4593" width="9" style="245"/>
    <col min="4594" max="4594" width="9.625" style="245" customWidth="1"/>
    <col min="4595" max="4595" width="45" style="245" customWidth="1"/>
    <col min="4596" max="4597" width="38.75" style="245" customWidth="1"/>
    <col min="4598" max="4598" width="3.375" style="245" customWidth="1"/>
    <col min="4599" max="4600" width="20.625" style="245" customWidth="1"/>
    <col min="4601" max="4601" width="18" style="245" customWidth="1"/>
    <col min="4602" max="4603" width="12.875" style="245" customWidth="1"/>
    <col min="4604" max="4849" width="9" style="245"/>
    <col min="4850" max="4850" width="9.625" style="245" customWidth="1"/>
    <col min="4851" max="4851" width="45" style="245" customWidth="1"/>
    <col min="4852" max="4853" width="38.75" style="245" customWidth="1"/>
    <col min="4854" max="4854" width="3.375" style="245" customWidth="1"/>
    <col min="4855" max="4856" width="20.625" style="245" customWidth="1"/>
    <col min="4857" max="4857" width="18" style="245" customWidth="1"/>
    <col min="4858" max="4859" width="12.875" style="245" customWidth="1"/>
    <col min="4860" max="5105" width="9" style="245"/>
    <col min="5106" max="5106" width="9.625" style="245" customWidth="1"/>
    <col min="5107" max="5107" width="45" style="245" customWidth="1"/>
    <col min="5108" max="5109" width="38.75" style="245" customWidth="1"/>
    <col min="5110" max="5110" width="3.375" style="245" customWidth="1"/>
    <col min="5111" max="5112" width="20.625" style="245" customWidth="1"/>
    <col min="5113" max="5113" width="18" style="245" customWidth="1"/>
    <col min="5114" max="5115" width="12.875" style="245" customWidth="1"/>
    <col min="5116" max="5361" width="9" style="245"/>
    <col min="5362" max="5362" width="9.625" style="245" customWidth="1"/>
    <col min="5363" max="5363" width="45" style="245" customWidth="1"/>
    <col min="5364" max="5365" width="38.75" style="245" customWidth="1"/>
    <col min="5366" max="5366" width="3.375" style="245" customWidth="1"/>
    <col min="5367" max="5368" width="20.625" style="245" customWidth="1"/>
    <col min="5369" max="5369" width="18" style="245" customWidth="1"/>
    <col min="5370" max="5371" width="12.875" style="245" customWidth="1"/>
    <col min="5372" max="5617" width="9" style="245"/>
    <col min="5618" max="5618" width="9.625" style="245" customWidth="1"/>
    <col min="5619" max="5619" width="45" style="245" customWidth="1"/>
    <col min="5620" max="5621" width="38.75" style="245" customWidth="1"/>
    <col min="5622" max="5622" width="3.375" style="245" customWidth="1"/>
    <col min="5623" max="5624" width="20.625" style="245" customWidth="1"/>
    <col min="5625" max="5625" width="18" style="245" customWidth="1"/>
    <col min="5626" max="5627" width="12.875" style="245" customWidth="1"/>
    <col min="5628" max="5873" width="9" style="245"/>
    <col min="5874" max="5874" width="9.625" style="245" customWidth="1"/>
    <col min="5875" max="5875" width="45" style="245" customWidth="1"/>
    <col min="5876" max="5877" width="38.75" style="245" customWidth="1"/>
    <col min="5878" max="5878" width="3.375" style="245" customWidth="1"/>
    <col min="5879" max="5880" width="20.625" style="245" customWidth="1"/>
    <col min="5881" max="5881" width="18" style="245" customWidth="1"/>
    <col min="5882" max="5883" width="12.875" style="245" customWidth="1"/>
    <col min="5884" max="6129" width="9" style="245"/>
    <col min="6130" max="6130" width="9.625" style="245" customWidth="1"/>
    <col min="6131" max="6131" width="45" style="245" customWidth="1"/>
    <col min="6132" max="6133" width="38.75" style="245" customWidth="1"/>
    <col min="6134" max="6134" width="3.375" style="245" customWidth="1"/>
    <col min="6135" max="6136" width="20.625" style="245" customWidth="1"/>
    <col min="6137" max="6137" width="18" style="245" customWidth="1"/>
    <col min="6138" max="6139" width="12.875" style="245" customWidth="1"/>
    <col min="6140" max="6385" width="9" style="245"/>
    <col min="6386" max="6386" width="9.625" style="245" customWidth="1"/>
    <col min="6387" max="6387" width="45" style="245" customWidth="1"/>
    <col min="6388" max="6389" width="38.75" style="245" customWidth="1"/>
    <col min="6390" max="6390" width="3.375" style="245" customWidth="1"/>
    <col min="6391" max="6392" width="20.625" style="245" customWidth="1"/>
    <col min="6393" max="6393" width="18" style="245" customWidth="1"/>
    <col min="6394" max="6395" width="12.875" style="245" customWidth="1"/>
    <col min="6396" max="6641" width="9" style="245"/>
    <col min="6642" max="6642" width="9.625" style="245" customWidth="1"/>
    <col min="6643" max="6643" width="45" style="245" customWidth="1"/>
    <col min="6644" max="6645" width="38.75" style="245" customWidth="1"/>
    <col min="6646" max="6646" width="3.375" style="245" customWidth="1"/>
    <col min="6647" max="6648" width="20.625" style="245" customWidth="1"/>
    <col min="6649" max="6649" width="18" style="245" customWidth="1"/>
    <col min="6650" max="6651" width="12.875" style="245" customWidth="1"/>
    <col min="6652" max="6897" width="9" style="245"/>
    <col min="6898" max="6898" width="9.625" style="245" customWidth="1"/>
    <col min="6899" max="6899" width="45" style="245" customWidth="1"/>
    <col min="6900" max="6901" width="38.75" style="245" customWidth="1"/>
    <col min="6902" max="6902" width="3.375" style="245" customWidth="1"/>
    <col min="6903" max="6904" width="20.625" style="245" customWidth="1"/>
    <col min="6905" max="6905" width="18" style="245" customWidth="1"/>
    <col min="6906" max="6907" width="12.875" style="245" customWidth="1"/>
    <col min="6908" max="7153" width="9" style="245"/>
    <col min="7154" max="7154" width="9.625" style="245" customWidth="1"/>
    <col min="7155" max="7155" width="45" style="245" customWidth="1"/>
    <col min="7156" max="7157" width="38.75" style="245" customWidth="1"/>
    <col min="7158" max="7158" width="3.375" style="245" customWidth="1"/>
    <col min="7159" max="7160" width="20.625" style="245" customWidth="1"/>
    <col min="7161" max="7161" width="18" style="245" customWidth="1"/>
    <col min="7162" max="7163" width="12.875" style="245" customWidth="1"/>
    <col min="7164" max="7409" width="9" style="245"/>
    <col min="7410" max="7410" width="9.625" style="245" customWidth="1"/>
    <col min="7411" max="7411" width="45" style="245" customWidth="1"/>
    <col min="7412" max="7413" width="38.75" style="245" customWidth="1"/>
    <col min="7414" max="7414" width="3.375" style="245" customWidth="1"/>
    <col min="7415" max="7416" width="20.625" style="245" customWidth="1"/>
    <col min="7417" max="7417" width="18" style="245" customWidth="1"/>
    <col min="7418" max="7419" width="12.875" style="245" customWidth="1"/>
    <col min="7420" max="7665" width="9" style="245"/>
    <col min="7666" max="7666" width="9.625" style="245" customWidth="1"/>
    <col min="7667" max="7667" width="45" style="245" customWidth="1"/>
    <col min="7668" max="7669" width="38.75" style="245" customWidth="1"/>
    <col min="7670" max="7670" width="3.375" style="245" customWidth="1"/>
    <col min="7671" max="7672" width="20.625" style="245" customWidth="1"/>
    <col min="7673" max="7673" width="18" style="245" customWidth="1"/>
    <col min="7674" max="7675" width="12.875" style="245" customWidth="1"/>
    <col min="7676" max="7921" width="9" style="245"/>
    <col min="7922" max="7922" width="9.625" style="245" customWidth="1"/>
    <col min="7923" max="7923" width="45" style="245" customWidth="1"/>
    <col min="7924" max="7925" width="38.75" style="245" customWidth="1"/>
    <col min="7926" max="7926" width="3.375" style="245" customWidth="1"/>
    <col min="7927" max="7928" width="20.625" style="245" customWidth="1"/>
    <col min="7929" max="7929" width="18" style="245" customWidth="1"/>
    <col min="7930" max="7931" width="12.875" style="245" customWidth="1"/>
    <col min="7932" max="8177" width="9" style="245"/>
    <col min="8178" max="8178" width="9.625" style="245" customWidth="1"/>
    <col min="8179" max="8179" width="45" style="245" customWidth="1"/>
    <col min="8180" max="8181" width="38.75" style="245" customWidth="1"/>
    <col min="8182" max="8182" width="3.375" style="245" customWidth="1"/>
    <col min="8183" max="8184" width="20.625" style="245" customWidth="1"/>
    <col min="8185" max="8185" width="18" style="245" customWidth="1"/>
    <col min="8186" max="8187" width="12.875" style="245" customWidth="1"/>
    <col min="8188" max="8433" width="9" style="245"/>
    <col min="8434" max="8434" width="9.625" style="245" customWidth="1"/>
    <col min="8435" max="8435" width="45" style="245" customWidth="1"/>
    <col min="8436" max="8437" width="38.75" style="245" customWidth="1"/>
    <col min="8438" max="8438" width="3.375" style="245" customWidth="1"/>
    <col min="8439" max="8440" width="20.625" style="245" customWidth="1"/>
    <col min="8441" max="8441" width="18" style="245" customWidth="1"/>
    <col min="8442" max="8443" width="12.875" style="245" customWidth="1"/>
    <col min="8444" max="8689" width="9" style="245"/>
    <col min="8690" max="8690" width="9.625" style="245" customWidth="1"/>
    <col min="8691" max="8691" width="45" style="245" customWidth="1"/>
    <col min="8692" max="8693" width="38.75" style="245" customWidth="1"/>
    <col min="8694" max="8694" width="3.375" style="245" customWidth="1"/>
    <col min="8695" max="8696" width="20.625" style="245" customWidth="1"/>
    <col min="8697" max="8697" width="18" style="245" customWidth="1"/>
    <col min="8698" max="8699" width="12.875" style="245" customWidth="1"/>
    <col min="8700" max="8945" width="9" style="245"/>
    <col min="8946" max="8946" width="9.625" style="245" customWidth="1"/>
    <col min="8947" max="8947" width="45" style="245" customWidth="1"/>
    <col min="8948" max="8949" width="38.75" style="245" customWidth="1"/>
    <col min="8950" max="8950" width="3.375" style="245" customWidth="1"/>
    <col min="8951" max="8952" width="20.625" style="245" customWidth="1"/>
    <col min="8953" max="8953" width="18" style="245" customWidth="1"/>
    <col min="8954" max="8955" width="12.875" style="245" customWidth="1"/>
    <col min="8956" max="9201" width="9" style="245"/>
    <col min="9202" max="9202" width="9.625" style="245" customWidth="1"/>
    <col min="9203" max="9203" width="45" style="245" customWidth="1"/>
    <col min="9204" max="9205" width="38.75" style="245" customWidth="1"/>
    <col min="9206" max="9206" width="3.375" style="245" customWidth="1"/>
    <col min="9207" max="9208" width="20.625" style="245" customWidth="1"/>
    <col min="9209" max="9209" width="18" style="245" customWidth="1"/>
    <col min="9210" max="9211" width="12.875" style="245" customWidth="1"/>
    <col min="9212" max="9457" width="9" style="245"/>
    <col min="9458" max="9458" width="9.625" style="245" customWidth="1"/>
    <col min="9459" max="9459" width="45" style="245" customWidth="1"/>
    <col min="9460" max="9461" width="38.75" style="245" customWidth="1"/>
    <col min="9462" max="9462" width="3.375" style="245" customWidth="1"/>
    <col min="9463" max="9464" width="20.625" style="245" customWidth="1"/>
    <col min="9465" max="9465" width="18" style="245" customWidth="1"/>
    <col min="9466" max="9467" width="12.875" style="245" customWidth="1"/>
    <col min="9468" max="9713" width="9" style="245"/>
    <col min="9714" max="9714" width="9.625" style="245" customWidth="1"/>
    <col min="9715" max="9715" width="45" style="245" customWidth="1"/>
    <col min="9716" max="9717" width="38.75" style="245" customWidth="1"/>
    <col min="9718" max="9718" width="3.375" style="245" customWidth="1"/>
    <col min="9719" max="9720" width="20.625" style="245" customWidth="1"/>
    <col min="9721" max="9721" width="18" style="245" customWidth="1"/>
    <col min="9722" max="9723" width="12.875" style="245" customWidth="1"/>
    <col min="9724" max="9969" width="9" style="245"/>
    <col min="9970" max="9970" width="9.625" style="245" customWidth="1"/>
    <col min="9971" max="9971" width="45" style="245" customWidth="1"/>
    <col min="9972" max="9973" width="38.75" style="245" customWidth="1"/>
    <col min="9974" max="9974" width="3.375" style="245" customWidth="1"/>
    <col min="9975" max="9976" width="20.625" style="245" customWidth="1"/>
    <col min="9977" max="9977" width="18" style="245" customWidth="1"/>
    <col min="9978" max="9979" width="12.875" style="245" customWidth="1"/>
    <col min="9980" max="10225" width="9" style="245"/>
    <col min="10226" max="10226" width="9.625" style="245" customWidth="1"/>
    <col min="10227" max="10227" width="45" style="245" customWidth="1"/>
    <col min="10228" max="10229" width="38.75" style="245" customWidth="1"/>
    <col min="10230" max="10230" width="3.375" style="245" customWidth="1"/>
    <col min="10231" max="10232" width="20.625" style="245" customWidth="1"/>
    <col min="10233" max="10233" width="18" style="245" customWidth="1"/>
    <col min="10234" max="10235" width="12.875" style="245" customWidth="1"/>
    <col min="10236" max="10481" width="9" style="245"/>
    <col min="10482" max="10482" width="9.625" style="245" customWidth="1"/>
    <col min="10483" max="10483" width="45" style="245" customWidth="1"/>
    <col min="10484" max="10485" width="38.75" style="245" customWidth="1"/>
    <col min="10486" max="10486" width="3.375" style="245" customWidth="1"/>
    <col min="10487" max="10488" width="20.625" style="245" customWidth="1"/>
    <col min="10489" max="10489" width="18" style="245" customWidth="1"/>
    <col min="10490" max="10491" width="12.875" style="245" customWidth="1"/>
    <col min="10492" max="10737" width="9" style="245"/>
    <col min="10738" max="10738" width="9.625" style="245" customWidth="1"/>
    <col min="10739" max="10739" width="45" style="245" customWidth="1"/>
    <col min="10740" max="10741" width="38.75" style="245" customWidth="1"/>
    <col min="10742" max="10742" width="3.375" style="245" customWidth="1"/>
    <col min="10743" max="10744" width="20.625" style="245" customWidth="1"/>
    <col min="10745" max="10745" width="18" style="245" customWidth="1"/>
    <col min="10746" max="10747" width="12.875" style="245" customWidth="1"/>
    <col min="10748" max="10993" width="9" style="245"/>
    <col min="10994" max="10994" width="9.625" style="245" customWidth="1"/>
    <col min="10995" max="10995" width="45" style="245" customWidth="1"/>
    <col min="10996" max="10997" width="38.75" style="245" customWidth="1"/>
    <col min="10998" max="10998" width="3.375" style="245" customWidth="1"/>
    <col min="10999" max="11000" width="20.625" style="245" customWidth="1"/>
    <col min="11001" max="11001" width="18" style="245" customWidth="1"/>
    <col min="11002" max="11003" width="12.875" style="245" customWidth="1"/>
    <col min="11004" max="11249" width="9" style="245"/>
    <col min="11250" max="11250" width="9.625" style="245" customWidth="1"/>
    <col min="11251" max="11251" width="45" style="245" customWidth="1"/>
    <col min="11252" max="11253" width="38.75" style="245" customWidth="1"/>
    <col min="11254" max="11254" width="3.375" style="245" customWidth="1"/>
    <col min="11255" max="11256" width="20.625" style="245" customWidth="1"/>
    <col min="11257" max="11257" width="18" style="245" customWidth="1"/>
    <col min="11258" max="11259" width="12.875" style="245" customWidth="1"/>
    <col min="11260" max="11505" width="9" style="245"/>
    <col min="11506" max="11506" width="9.625" style="245" customWidth="1"/>
    <col min="11507" max="11507" width="45" style="245" customWidth="1"/>
    <col min="11508" max="11509" width="38.75" style="245" customWidth="1"/>
    <col min="11510" max="11510" width="3.375" style="245" customWidth="1"/>
    <col min="11511" max="11512" width="20.625" style="245" customWidth="1"/>
    <col min="11513" max="11513" width="18" style="245" customWidth="1"/>
    <col min="11514" max="11515" width="12.875" style="245" customWidth="1"/>
    <col min="11516" max="11761" width="9" style="245"/>
    <col min="11762" max="11762" width="9.625" style="245" customWidth="1"/>
    <col min="11763" max="11763" width="45" style="245" customWidth="1"/>
    <col min="11764" max="11765" width="38.75" style="245" customWidth="1"/>
    <col min="11766" max="11766" width="3.375" style="245" customWidth="1"/>
    <col min="11767" max="11768" width="20.625" style="245" customWidth="1"/>
    <col min="11769" max="11769" width="18" style="245" customWidth="1"/>
    <col min="11770" max="11771" width="12.875" style="245" customWidth="1"/>
    <col min="11772" max="12017" width="9" style="245"/>
    <col min="12018" max="12018" width="9.625" style="245" customWidth="1"/>
    <col min="12019" max="12019" width="45" style="245" customWidth="1"/>
    <col min="12020" max="12021" width="38.75" style="245" customWidth="1"/>
    <col min="12022" max="12022" width="3.375" style="245" customWidth="1"/>
    <col min="12023" max="12024" width="20.625" style="245" customWidth="1"/>
    <col min="12025" max="12025" width="18" style="245" customWidth="1"/>
    <col min="12026" max="12027" width="12.875" style="245" customWidth="1"/>
    <col min="12028" max="12273" width="9" style="245"/>
    <col min="12274" max="12274" width="9.625" style="245" customWidth="1"/>
    <col min="12275" max="12275" width="45" style="245" customWidth="1"/>
    <col min="12276" max="12277" width="38.75" style="245" customWidth="1"/>
    <col min="12278" max="12278" width="3.375" style="245" customWidth="1"/>
    <col min="12279" max="12280" width="20.625" style="245" customWidth="1"/>
    <col min="12281" max="12281" width="18" style="245" customWidth="1"/>
    <col min="12282" max="12283" width="12.875" style="245" customWidth="1"/>
    <col min="12284" max="12529" width="9" style="245"/>
    <col min="12530" max="12530" width="9.625" style="245" customWidth="1"/>
    <col min="12531" max="12531" width="45" style="245" customWidth="1"/>
    <col min="12532" max="12533" width="38.75" style="245" customWidth="1"/>
    <col min="12534" max="12534" width="3.375" style="245" customWidth="1"/>
    <col min="12535" max="12536" width="20.625" style="245" customWidth="1"/>
    <col min="12537" max="12537" width="18" style="245" customWidth="1"/>
    <col min="12538" max="12539" width="12.875" style="245" customWidth="1"/>
    <col min="12540" max="12785" width="9" style="245"/>
    <col min="12786" max="12786" width="9.625" style="245" customWidth="1"/>
    <col min="12787" max="12787" width="45" style="245" customWidth="1"/>
    <col min="12788" max="12789" width="38.75" style="245" customWidth="1"/>
    <col min="12790" max="12790" width="3.375" style="245" customWidth="1"/>
    <col min="12791" max="12792" width="20.625" style="245" customWidth="1"/>
    <col min="12793" max="12793" width="18" style="245" customWidth="1"/>
    <col min="12794" max="12795" width="12.875" style="245" customWidth="1"/>
    <col min="12796" max="13041" width="9" style="245"/>
    <col min="13042" max="13042" width="9.625" style="245" customWidth="1"/>
    <col min="13043" max="13043" width="45" style="245" customWidth="1"/>
    <col min="13044" max="13045" width="38.75" style="245" customWidth="1"/>
    <col min="13046" max="13046" width="3.375" style="245" customWidth="1"/>
    <col min="13047" max="13048" width="20.625" style="245" customWidth="1"/>
    <col min="13049" max="13049" width="18" style="245" customWidth="1"/>
    <col min="13050" max="13051" width="12.875" style="245" customWidth="1"/>
    <col min="13052" max="13297" width="9" style="245"/>
    <col min="13298" max="13298" width="9.625" style="245" customWidth="1"/>
    <col min="13299" max="13299" width="45" style="245" customWidth="1"/>
    <col min="13300" max="13301" width="38.75" style="245" customWidth="1"/>
    <col min="13302" max="13302" width="3.375" style="245" customWidth="1"/>
    <col min="13303" max="13304" width="20.625" style="245" customWidth="1"/>
    <col min="13305" max="13305" width="18" style="245" customWidth="1"/>
    <col min="13306" max="13307" width="12.875" style="245" customWidth="1"/>
    <col min="13308" max="13553" width="9" style="245"/>
    <col min="13554" max="13554" width="9.625" style="245" customWidth="1"/>
    <col min="13555" max="13555" width="45" style="245" customWidth="1"/>
    <col min="13556" max="13557" width="38.75" style="245" customWidth="1"/>
    <col min="13558" max="13558" width="3.375" style="245" customWidth="1"/>
    <col min="13559" max="13560" width="20.625" style="245" customWidth="1"/>
    <col min="13561" max="13561" width="18" style="245" customWidth="1"/>
    <col min="13562" max="13563" width="12.875" style="245" customWidth="1"/>
    <col min="13564" max="13809" width="9" style="245"/>
    <col min="13810" max="13810" width="9.625" style="245" customWidth="1"/>
    <col min="13811" max="13811" width="45" style="245" customWidth="1"/>
    <col min="13812" max="13813" width="38.75" style="245" customWidth="1"/>
    <col min="13814" max="13814" width="3.375" style="245" customWidth="1"/>
    <col min="13815" max="13816" width="20.625" style="245" customWidth="1"/>
    <col min="13817" max="13817" width="18" style="245" customWidth="1"/>
    <col min="13818" max="13819" width="12.875" style="245" customWidth="1"/>
    <col min="13820" max="14065" width="9" style="245"/>
    <col min="14066" max="14066" width="9.625" style="245" customWidth="1"/>
    <col min="14067" max="14067" width="45" style="245" customWidth="1"/>
    <col min="14068" max="14069" width="38.75" style="245" customWidth="1"/>
    <col min="14070" max="14070" width="3.375" style="245" customWidth="1"/>
    <col min="14071" max="14072" width="20.625" style="245" customWidth="1"/>
    <col min="14073" max="14073" width="18" style="245" customWidth="1"/>
    <col min="14074" max="14075" width="12.875" style="245" customWidth="1"/>
    <col min="14076" max="14321" width="9" style="245"/>
    <col min="14322" max="14322" width="9.625" style="245" customWidth="1"/>
    <col min="14323" max="14323" width="45" style="245" customWidth="1"/>
    <col min="14324" max="14325" width="38.75" style="245" customWidth="1"/>
    <col min="14326" max="14326" width="3.375" style="245" customWidth="1"/>
    <col min="14327" max="14328" width="20.625" style="245" customWidth="1"/>
    <col min="14329" max="14329" width="18" style="245" customWidth="1"/>
    <col min="14330" max="14331" width="12.875" style="245" customWidth="1"/>
    <col min="14332" max="14577" width="9" style="245"/>
    <col min="14578" max="14578" width="9.625" style="245" customWidth="1"/>
    <col min="14579" max="14579" width="45" style="245" customWidth="1"/>
    <col min="14580" max="14581" width="38.75" style="245" customWidth="1"/>
    <col min="14582" max="14582" width="3.375" style="245" customWidth="1"/>
    <col min="14583" max="14584" width="20.625" style="245" customWidth="1"/>
    <col min="14585" max="14585" width="18" style="245" customWidth="1"/>
    <col min="14586" max="14587" width="12.875" style="245" customWidth="1"/>
    <col min="14588" max="14833" width="9" style="245"/>
    <col min="14834" max="14834" width="9.625" style="245" customWidth="1"/>
    <col min="14835" max="14835" width="45" style="245" customWidth="1"/>
    <col min="14836" max="14837" width="38.75" style="245" customWidth="1"/>
    <col min="14838" max="14838" width="3.375" style="245" customWidth="1"/>
    <col min="14839" max="14840" width="20.625" style="245" customWidth="1"/>
    <col min="14841" max="14841" width="18" style="245" customWidth="1"/>
    <col min="14842" max="14843" width="12.875" style="245" customWidth="1"/>
    <col min="14844" max="15089" width="9" style="245"/>
    <col min="15090" max="15090" width="9.625" style="245" customWidth="1"/>
    <col min="15091" max="15091" width="45" style="245" customWidth="1"/>
    <col min="15092" max="15093" width="38.75" style="245" customWidth="1"/>
    <col min="15094" max="15094" width="3.375" style="245" customWidth="1"/>
    <col min="15095" max="15096" width="20.625" style="245" customWidth="1"/>
    <col min="15097" max="15097" width="18" style="245" customWidth="1"/>
    <col min="15098" max="15099" width="12.875" style="245" customWidth="1"/>
    <col min="15100" max="15345" width="9" style="245"/>
    <col min="15346" max="15346" width="9.625" style="245" customWidth="1"/>
    <col min="15347" max="15347" width="45" style="245" customWidth="1"/>
    <col min="15348" max="15349" width="38.75" style="245" customWidth="1"/>
    <col min="15350" max="15350" width="3.375" style="245" customWidth="1"/>
    <col min="15351" max="15352" width="20.625" style="245" customWidth="1"/>
    <col min="15353" max="15353" width="18" style="245" customWidth="1"/>
    <col min="15354" max="15355" width="12.875" style="245" customWidth="1"/>
    <col min="15356" max="15601" width="9" style="245"/>
    <col min="15602" max="15602" width="9.625" style="245" customWidth="1"/>
    <col min="15603" max="15603" width="45" style="245" customWidth="1"/>
    <col min="15604" max="15605" width="38.75" style="245" customWidth="1"/>
    <col min="15606" max="15606" width="3.375" style="245" customWidth="1"/>
    <col min="15607" max="15608" width="20.625" style="245" customWidth="1"/>
    <col min="15609" max="15609" width="18" style="245" customWidth="1"/>
    <col min="15610" max="15611" width="12.875" style="245" customWidth="1"/>
    <col min="15612" max="15857" width="9" style="245"/>
    <col min="15858" max="15858" width="9.625" style="245" customWidth="1"/>
    <col min="15859" max="15859" width="45" style="245" customWidth="1"/>
    <col min="15860" max="15861" width="38.75" style="245" customWidth="1"/>
    <col min="15862" max="15862" width="3.375" style="245" customWidth="1"/>
    <col min="15863" max="15864" width="20.625" style="245" customWidth="1"/>
    <col min="15865" max="15865" width="18" style="245" customWidth="1"/>
    <col min="15866" max="15867" width="12.875" style="245" customWidth="1"/>
    <col min="15868" max="16113" width="9" style="245"/>
    <col min="16114" max="16114" width="9.625" style="245" customWidth="1"/>
    <col min="16115" max="16115" width="45" style="245" customWidth="1"/>
    <col min="16116" max="16117" width="38.75" style="245" customWidth="1"/>
    <col min="16118" max="16118" width="3.375" style="245" customWidth="1"/>
    <col min="16119" max="16120" width="20.625" style="245" customWidth="1"/>
    <col min="16121" max="16121" width="18" style="245" customWidth="1"/>
    <col min="16122" max="16123" width="12.875" style="245" customWidth="1"/>
    <col min="16124" max="16384" width="9" style="245"/>
  </cols>
  <sheetData>
    <row r="1" spans="1:7" s="213" customFormat="1" ht="22.5" customHeight="1" x14ac:dyDescent="0.35">
      <c r="A1" s="282" t="s">
        <v>141</v>
      </c>
      <c r="B1" s="282"/>
      <c r="C1" s="282"/>
      <c r="D1" s="282"/>
      <c r="E1" s="282"/>
      <c r="F1" s="282"/>
    </row>
    <row r="2" spans="1:7" s="213" customFormat="1" ht="22.5" customHeight="1" x14ac:dyDescent="0.35">
      <c r="A2" s="283" t="s">
        <v>142</v>
      </c>
      <c r="B2" s="283"/>
      <c r="C2" s="283"/>
      <c r="D2" s="283"/>
      <c r="E2" s="283"/>
      <c r="F2" s="283"/>
    </row>
    <row r="3" spans="1:7" s="213" customFormat="1" ht="27" customHeight="1" x14ac:dyDescent="0.35">
      <c r="A3" s="284" t="s">
        <v>0</v>
      </c>
      <c r="B3" s="284"/>
      <c r="C3" s="284"/>
      <c r="D3" s="284"/>
      <c r="E3" s="284"/>
      <c r="F3" s="284"/>
    </row>
    <row r="4" spans="1:7" s="213" customFormat="1" ht="30" customHeight="1" x14ac:dyDescent="0.35">
      <c r="A4" s="214" t="s">
        <v>3</v>
      </c>
      <c r="B4" s="214" t="s">
        <v>8</v>
      </c>
      <c r="C4" s="214" t="s">
        <v>7</v>
      </c>
      <c r="D4" s="214" t="s">
        <v>9</v>
      </c>
      <c r="E4" s="214" t="s">
        <v>115</v>
      </c>
      <c r="F4" s="214" t="s">
        <v>143</v>
      </c>
      <c r="G4" s="215"/>
    </row>
    <row r="5" spans="1:7" s="223" customFormat="1" ht="23.25" x14ac:dyDescent="0.2">
      <c r="A5" s="216">
        <v>1</v>
      </c>
      <c r="B5" s="217" t="s">
        <v>144</v>
      </c>
      <c r="C5" s="218" t="s">
        <v>145</v>
      </c>
      <c r="D5" s="219">
        <v>477277.723</v>
      </c>
      <c r="E5" s="220">
        <v>1947.85298483</v>
      </c>
      <c r="F5" s="221">
        <v>0</v>
      </c>
      <c r="G5" s="222"/>
    </row>
    <row r="6" spans="1:7" s="226" customFormat="1" ht="23.25" x14ac:dyDescent="0.2">
      <c r="A6" s="216">
        <v>2</v>
      </c>
      <c r="B6" s="216" t="s">
        <v>146</v>
      </c>
      <c r="C6" s="224" t="s">
        <v>147</v>
      </c>
      <c r="D6" s="219">
        <v>0.03</v>
      </c>
      <c r="E6" s="220">
        <v>1170.7456204600001</v>
      </c>
      <c r="F6" s="220">
        <v>81.952193430000008</v>
      </c>
      <c r="G6" s="225"/>
    </row>
    <row r="7" spans="1:7" s="223" customFormat="1" ht="23.25" x14ac:dyDescent="0.2">
      <c r="A7" s="216">
        <v>3</v>
      </c>
      <c r="B7" s="217" t="s">
        <v>148</v>
      </c>
      <c r="C7" s="227" t="s">
        <v>149</v>
      </c>
      <c r="D7" s="219">
        <v>2379.87</v>
      </c>
      <c r="E7" s="220">
        <v>283.94195414999996</v>
      </c>
      <c r="F7" s="220">
        <v>3.3769054000000005</v>
      </c>
      <c r="G7" s="222"/>
    </row>
    <row r="8" spans="1:7" s="228" customFormat="1" ht="23.25" customHeight="1" x14ac:dyDescent="0.2">
      <c r="A8" s="216">
        <v>4</v>
      </c>
      <c r="B8" s="217" t="s">
        <v>150</v>
      </c>
      <c r="C8" s="224" t="s">
        <v>151</v>
      </c>
      <c r="D8" s="219">
        <v>17455.400000000001</v>
      </c>
      <c r="E8" s="220">
        <v>260.73208603</v>
      </c>
      <c r="F8" s="220">
        <v>0</v>
      </c>
      <c r="G8" s="225"/>
    </row>
    <row r="9" spans="1:7" s="228" customFormat="1" ht="23.25" x14ac:dyDescent="0.2">
      <c r="A9" s="216">
        <v>5</v>
      </c>
      <c r="B9" s="217" t="s">
        <v>152</v>
      </c>
      <c r="C9" s="229" t="s">
        <v>153</v>
      </c>
      <c r="D9" s="219">
        <v>4843.8019999999997</v>
      </c>
      <c r="E9" s="220">
        <v>140.46515176</v>
      </c>
      <c r="F9" s="220">
        <v>0</v>
      </c>
      <c r="G9" s="225"/>
    </row>
    <row r="10" spans="1:7" s="228" customFormat="1" ht="23.25" x14ac:dyDescent="0.2">
      <c r="A10" s="216">
        <v>6</v>
      </c>
      <c r="B10" s="216" t="s">
        <v>154</v>
      </c>
      <c r="C10" s="224" t="s">
        <v>155</v>
      </c>
      <c r="D10" s="219">
        <v>1273.9385600000001</v>
      </c>
      <c r="E10" s="220">
        <v>135.63334215</v>
      </c>
      <c r="F10" s="220">
        <v>9.7941810900000004</v>
      </c>
      <c r="G10" s="225"/>
    </row>
    <row r="11" spans="1:7" s="228" customFormat="1" ht="23.25" x14ac:dyDescent="0.2">
      <c r="A11" s="216">
        <v>7</v>
      </c>
      <c r="B11" s="217" t="s">
        <v>156</v>
      </c>
      <c r="C11" s="227" t="s">
        <v>157</v>
      </c>
      <c r="D11" s="219">
        <v>80.950394999999986</v>
      </c>
      <c r="E11" s="220">
        <v>111.80129738999999</v>
      </c>
      <c r="F11" s="220">
        <v>5.2546607500000002</v>
      </c>
      <c r="G11" s="225"/>
    </row>
    <row r="12" spans="1:7" s="228" customFormat="1" ht="46.5" x14ac:dyDescent="0.2">
      <c r="A12" s="216">
        <v>8</v>
      </c>
      <c r="B12" s="216" t="s">
        <v>158</v>
      </c>
      <c r="C12" s="230" t="s">
        <v>159</v>
      </c>
      <c r="D12" s="219">
        <v>12075</v>
      </c>
      <c r="E12" s="220">
        <v>83.791453869999998</v>
      </c>
      <c r="F12" s="220">
        <v>0</v>
      </c>
      <c r="G12" s="225"/>
    </row>
    <row r="13" spans="1:7" s="228" customFormat="1" ht="23.25" x14ac:dyDescent="0.2">
      <c r="A13" s="216">
        <v>9</v>
      </c>
      <c r="B13" s="216" t="s">
        <v>160</v>
      </c>
      <c r="C13" s="230" t="s">
        <v>161</v>
      </c>
      <c r="D13" s="219">
        <v>568.65599999999995</v>
      </c>
      <c r="E13" s="220">
        <v>64.768981069999995</v>
      </c>
      <c r="F13" s="220">
        <v>1.86256081</v>
      </c>
      <c r="G13" s="225"/>
    </row>
    <row r="14" spans="1:7" s="228" customFormat="1" ht="23.25" x14ac:dyDescent="0.2">
      <c r="A14" s="216">
        <v>10</v>
      </c>
      <c r="B14" s="216" t="s">
        <v>162</v>
      </c>
      <c r="C14" s="227" t="s">
        <v>163</v>
      </c>
      <c r="D14" s="219">
        <v>2687.65</v>
      </c>
      <c r="E14" s="220">
        <v>51.759920749999999</v>
      </c>
      <c r="F14" s="220">
        <v>0</v>
      </c>
      <c r="G14" s="225"/>
    </row>
    <row r="15" spans="1:7" s="228" customFormat="1" ht="23.25" x14ac:dyDescent="0.2">
      <c r="A15" s="285" t="s">
        <v>93</v>
      </c>
      <c r="B15" s="286"/>
      <c r="C15" s="287"/>
      <c r="D15" s="231">
        <f>SUM(D5:D14)</f>
        <v>518643.01995500008</v>
      </c>
      <c r="E15" s="232">
        <f>SUM(E5:E14)</f>
        <v>4251.4927924599997</v>
      </c>
      <c r="F15" s="232">
        <f>SUM(F5:F14)</f>
        <v>102.24050148000001</v>
      </c>
      <c r="G15" s="233"/>
    </row>
    <row r="16" spans="1:7" s="228" customFormat="1" ht="24" thickBot="1" x14ac:dyDescent="0.25">
      <c r="A16" s="288" t="s">
        <v>164</v>
      </c>
      <c r="B16" s="289"/>
      <c r="C16" s="290"/>
      <c r="D16" s="234">
        <f>D17-D15</f>
        <v>13325.520205149951</v>
      </c>
      <c r="E16" s="234">
        <f>E17-E15</f>
        <v>333.90720753999994</v>
      </c>
      <c r="F16" s="234">
        <f>F17-F15</f>
        <v>2.959997670000007</v>
      </c>
      <c r="G16" s="233"/>
    </row>
    <row r="17" spans="1:7" s="213" customFormat="1" ht="24" thickBot="1" x14ac:dyDescent="0.4">
      <c r="A17" s="279" t="s">
        <v>33</v>
      </c>
      <c r="B17" s="280"/>
      <c r="C17" s="281"/>
      <c r="D17" s="235">
        <f>531968540.16015/1000</f>
        <v>531968.54016015003</v>
      </c>
      <c r="E17" s="236">
        <f>4585400000/1000000</f>
        <v>4585.3999999999996</v>
      </c>
      <c r="F17" s="236">
        <f>105200499.15/1000000</f>
        <v>105.20049915000001</v>
      </c>
      <c r="G17" s="215"/>
    </row>
    <row r="18" spans="1:7" s="213" customFormat="1" ht="27" customHeight="1" thickTop="1" x14ac:dyDescent="0.35">
      <c r="A18" s="237" t="s">
        <v>165</v>
      </c>
      <c r="B18" s="238"/>
      <c r="D18" s="239"/>
      <c r="E18" s="240"/>
      <c r="F18" s="240"/>
      <c r="G18" s="215"/>
    </row>
    <row r="19" spans="1:7" s="228" customFormat="1" ht="23.25" customHeight="1" x14ac:dyDescent="0.2">
      <c r="D19" s="241"/>
      <c r="E19" s="241"/>
      <c r="F19" s="241"/>
      <c r="G19" s="233"/>
    </row>
    <row r="20" spans="1:7" s="228" customFormat="1" ht="23.25" x14ac:dyDescent="0.2">
      <c r="A20" s="228" t="s">
        <v>166</v>
      </c>
      <c r="D20" s="242"/>
      <c r="E20" s="242"/>
      <c r="F20" s="242"/>
      <c r="G20" s="233"/>
    </row>
    <row r="21" spans="1:7" s="213" customFormat="1" ht="14.25" customHeight="1" x14ac:dyDescent="0.35">
      <c r="A21" s="238"/>
      <c r="B21" s="238"/>
      <c r="D21" s="243"/>
      <c r="E21" s="243"/>
      <c r="F21" s="243"/>
    </row>
    <row r="22" spans="1:7" s="213" customFormat="1" ht="14.25" customHeight="1" x14ac:dyDescent="0.35">
      <c r="A22" s="238"/>
      <c r="B22" s="238"/>
      <c r="D22" s="243"/>
      <c r="E22" s="243"/>
      <c r="F22" s="243"/>
    </row>
    <row r="23" spans="1:7" s="213" customFormat="1" ht="14.25" customHeight="1" x14ac:dyDescent="0.35">
      <c r="A23" s="238"/>
      <c r="B23" s="238"/>
      <c r="D23" s="243"/>
      <c r="E23" s="244"/>
      <c r="F23" s="244"/>
    </row>
    <row r="24" spans="1:7" s="213" customFormat="1" ht="18" customHeight="1" x14ac:dyDescent="0.35">
      <c r="A24" s="238"/>
      <c r="B24" s="238"/>
    </row>
    <row r="25" spans="1:7" s="213" customFormat="1" ht="17.25" customHeight="1" x14ac:dyDescent="0.35">
      <c r="A25" s="238"/>
      <c r="B25" s="238"/>
    </row>
    <row r="26" spans="1:7" s="213" customFormat="1" ht="18.75" customHeight="1" x14ac:dyDescent="0.35">
      <c r="A26" s="238"/>
      <c r="B26" s="238"/>
    </row>
    <row r="27" spans="1:7" s="213" customFormat="1" ht="23.25" x14ac:dyDescent="0.35">
      <c r="A27" s="238"/>
      <c r="B27" s="238"/>
    </row>
    <row r="28" spans="1:7" s="213" customFormat="1" ht="23.25" x14ac:dyDescent="0.35">
      <c r="A28" s="238"/>
      <c r="B28" s="238"/>
    </row>
    <row r="29" spans="1:7" s="213" customFormat="1" ht="23.25" x14ac:dyDescent="0.35">
      <c r="A29" s="238"/>
      <c r="B29" s="238"/>
    </row>
    <row r="30" spans="1:7" s="213" customFormat="1" ht="23.25" x14ac:dyDescent="0.35">
      <c r="A30" s="238"/>
      <c r="B30" s="238"/>
    </row>
    <row r="31" spans="1:7" s="213" customFormat="1" ht="23.25" x14ac:dyDescent="0.35">
      <c r="A31" s="238"/>
      <c r="B31" s="238"/>
    </row>
    <row r="32" spans="1:7" s="213" customFormat="1" ht="23.25" x14ac:dyDescent="0.35">
      <c r="A32" s="238"/>
      <c r="B32" s="238"/>
    </row>
    <row r="33" spans="1:2" s="213" customFormat="1" ht="23.25" x14ac:dyDescent="0.35">
      <c r="A33" s="238"/>
      <c r="B33" s="238"/>
    </row>
    <row r="34" spans="1:2" s="213" customFormat="1" ht="23.25" x14ac:dyDescent="0.35">
      <c r="A34" s="238"/>
      <c r="B34" s="238"/>
    </row>
    <row r="35" spans="1:2" s="213" customFormat="1" ht="23.25" x14ac:dyDescent="0.35">
      <c r="A35" s="238"/>
      <c r="B35" s="238"/>
    </row>
    <row r="36" spans="1:2" s="213" customFormat="1" ht="23.25" x14ac:dyDescent="0.35">
      <c r="A36" s="238"/>
      <c r="B36" s="238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4" workbookViewId="0">
      <selection activeCell="H8" sqref="H8"/>
    </sheetView>
  </sheetViews>
  <sheetFormatPr defaultRowHeight="14.25" x14ac:dyDescent="0.2"/>
  <cols>
    <col min="1" max="2" width="9.625" style="256" customWidth="1"/>
    <col min="3" max="3" width="36.75" style="256" customWidth="1"/>
    <col min="4" max="4" width="17.875" style="256" customWidth="1"/>
    <col min="5" max="5" width="18.875" style="256" customWidth="1"/>
    <col min="6" max="6" width="16.125" style="255" customWidth="1"/>
    <col min="7" max="7" width="20.625" style="255" customWidth="1"/>
    <col min="8" max="242" width="9" style="256"/>
    <col min="243" max="243" width="9.625" style="256" customWidth="1"/>
    <col min="244" max="244" width="45" style="256" customWidth="1"/>
    <col min="245" max="246" width="38.75" style="256" customWidth="1"/>
    <col min="247" max="247" width="3.375" style="256" customWidth="1"/>
    <col min="248" max="249" width="20.625" style="256" customWidth="1"/>
    <col min="250" max="250" width="18" style="256" customWidth="1"/>
    <col min="251" max="252" width="12.875" style="256" customWidth="1"/>
    <col min="253" max="498" width="9" style="256"/>
    <col min="499" max="499" width="9.625" style="256" customWidth="1"/>
    <col min="500" max="500" width="45" style="256" customWidth="1"/>
    <col min="501" max="502" width="38.75" style="256" customWidth="1"/>
    <col min="503" max="503" width="3.375" style="256" customWidth="1"/>
    <col min="504" max="505" width="20.625" style="256" customWidth="1"/>
    <col min="506" max="506" width="18" style="256" customWidth="1"/>
    <col min="507" max="508" width="12.875" style="256" customWidth="1"/>
    <col min="509" max="754" width="9" style="256"/>
    <col min="755" max="755" width="9.625" style="256" customWidth="1"/>
    <col min="756" max="756" width="45" style="256" customWidth="1"/>
    <col min="757" max="758" width="38.75" style="256" customWidth="1"/>
    <col min="759" max="759" width="3.375" style="256" customWidth="1"/>
    <col min="760" max="761" width="20.625" style="256" customWidth="1"/>
    <col min="762" max="762" width="18" style="256" customWidth="1"/>
    <col min="763" max="764" width="12.875" style="256" customWidth="1"/>
    <col min="765" max="1010" width="9" style="256"/>
    <col min="1011" max="1011" width="9.625" style="256" customWidth="1"/>
    <col min="1012" max="1012" width="45" style="256" customWidth="1"/>
    <col min="1013" max="1014" width="38.75" style="256" customWidth="1"/>
    <col min="1015" max="1015" width="3.375" style="256" customWidth="1"/>
    <col min="1016" max="1017" width="20.625" style="256" customWidth="1"/>
    <col min="1018" max="1018" width="18" style="256" customWidth="1"/>
    <col min="1019" max="1020" width="12.875" style="256" customWidth="1"/>
    <col min="1021" max="1266" width="9" style="256"/>
    <col min="1267" max="1267" width="9.625" style="256" customWidth="1"/>
    <col min="1268" max="1268" width="45" style="256" customWidth="1"/>
    <col min="1269" max="1270" width="38.75" style="256" customWidth="1"/>
    <col min="1271" max="1271" width="3.375" style="256" customWidth="1"/>
    <col min="1272" max="1273" width="20.625" style="256" customWidth="1"/>
    <col min="1274" max="1274" width="18" style="256" customWidth="1"/>
    <col min="1275" max="1276" width="12.875" style="256" customWidth="1"/>
    <col min="1277" max="1522" width="9" style="256"/>
    <col min="1523" max="1523" width="9.625" style="256" customWidth="1"/>
    <col min="1524" max="1524" width="45" style="256" customWidth="1"/>
    <col min="1525" max="1526" width="38.75" style="256" customWidth="1"/>
    <col min="1527" max="1527" width="3.375" style="256" customWidth="1"/>
    <col min="1528" max="1529" width="20.625" style="256" customWidth="1"/>
    <col min="1530" max="1530" width="18" style="256" customWidth="1"/>
    <col min="1531" max="1532" width="12.875" style="256" customWidth="1"/>
    <col min="1533" max="1778" width="9" style="256"/>
    <col min="1779" max="1779" width="9.625" style="256" customWidth="1"/>
    <col min="1780" max="1780" width="45" style="256" customWidth="1"/>
    <col min="1781" max="1782" width="38.75" style="256" customWidth="1"/>
    <col min="1783" max="1783" width="3.375" style="256" customWidth="1"/>
    <col min="1784" max="1785" width="20.625" style="256" customWidth="1"/>
    <col min="1786" max="1786" width="18" style="256" customWidth="1"/>
    <col min="1787" max="1788" width="12.875" style="256" customWidth="1"/>
    <col min="1789" max="2034" width="9" style="256"/>
    <col min="2035" max="2035" width="9.625" style="256" customWidth="1"/>
    <col min="2036" max="2036" width="45" style="256" customWidth="1"/>
    <col min="2037" max="2038" width="38.75" style="256" customWidth="1"/>
    <col min="2039" max="2039" width="3.375" style="256" customWidth="1"/>
    <col min="2040" max="2041" width="20.625" style="256" customWidth="1"/>
    <col min="2042" max="2042" width="18" style="256" customWidth="1"/>
    <col min="2043" max="2044" width="12.875" style="256" customWidth="1"/>
    <col min="2045" max="2290" width="9" style="256"/>
    <col min="2291" max="2291" width="9.625" style="256" customWidth="1"/>
    <col min="2292" max="2292" width="45" style="256" customWidth="1"/>
    <col min="2293" max="2294" width="38.75" style="256" customWidth="1"/>
    <col min="2295" max="2295" width="3.375" style="256" customWidth="1"/>
    <col min="2296" max="2297" width="20.625" style="256" customWidth="1"/>
    <col min="2298" max="2298" width="18" style="256" customWidth="1"/>
    <col min="2299" max="2300" width="12.875" style="256" customWidth="1"/>
    <col min="2301" max="2546" width="9" style="256"/>
    <col min="2547" max="2547" width="9.625" style="256" customWidth="1"/>
    <col min="2548" max="2548" width="45" style="256" customWidth="1"/>
    <col min="2549" max="2550" width="38.75" style="256" customWidth="1"/>
    <col min="2551" max="2551" width="3.375" style="256" customWidth="1"/>
    <col min="2552" max="2553" width="20.625" style="256" customWidth="1"/>
    <col min="2554" max="2554" width="18" style="256" customWidth="1"/>
    <col min="2555" max="2556" width="12.875" style="256" customWidth="1"/>
    <col min="2557" max="2802" width="9" style="256"/>
    <col min="2803" max="2803" width="9.625" style="256" customWidth="1"/>
    <col min="2804" max="2804" width="45" style="256" customWidth="1"/>
    <col min="2805" max="2806" width="38.75" style="256" customWidth="1"/>
    <col min="2807" max="2807" width="3.375" style="256" customWidth="1"/>
    <col min="2808" max="2809" width="20.625" style="256" customWidth="1"/>
    <col min="2810" max="2810" width="18" style="256" customWidth="1"/>
    <col min="2811" max="2812" width="12.875" style="256" customWidth="1"/>
    <col min="2813" max="3058" width="9" style="256"/>
    <col min="3059" max="3059" width="9.625" style="256" customWidth="1"/>
    <col min="3060" max="3060" width="45" style="256" customWidth="1"/>
    <col min="3061" max="3062" width="38.75" style="256" customWidth="1"/>
    <col min="3063" max="3063" width="3.375" style="256" customWidth="1"/>
    <col min="3064" max="3065" width="20.625" style="256" customWidth="1"/>
    <col min="3066" max="3066" width="18" style="256" customWidth="1"/>
    <col min="3067" max="3068" width="12.875" style="256" customWidth="1"/>
    <col min="3069" max="3314" width="9" style="256"/>
    <col min="3315" max="3315" width="9.625" style="256" customWidth="1"/>
    <col min="3316" max="3316" width="45" style="256" customWidth="1"/>
    <col min="3317" max="3318" width="38.75" style="256" customWidth="1"/>
    <col min="3319" max="3319" width="3.375" style="256" customWidth="1"/>
    <col min="3320" max="3321" width="20.625" style="256" customWidth="1"/>
    <col min="3322" max="3322" width="18" style="256" customWidth="1"/>
    <col min="3323" max="3324" width="12.875" style="256" customWidth="1"/>
    <col min="3325" max="3570" width="9" style="256"/>
    <col min="3571" max="3571" width="9.625" style="256" customWidth="1"/>
    <col min="3572" max="3572" width="45" style="256" customWidth="1"/>
    <col min="3573" max="3574" width="38.75" style="256" customWidth="1"/>
    <col min="3575" max="3575" width="3.375" style="256" customWidth="1"/>
    <col min="3576" max="3577" width="20.625" style="256" customWidth="1"/>
    <col min="3578" max="3578" width="18" style="256" customWidth="1"/>
    <col min="3579" max="3580" width="12.875" style="256" customWidth="1"/>
    <col min="3581" max="3826" width="9" style="256"/>
    <col min="3827" max="3827" width="9.625" style="256" customWidth="1"/>
    <col min="3828" max="3828" width="45" style="256" customWidth="1"/>
    <col min="3829" max="3830" width="38.75" style="256" customWidth="1"/>
    <col min="3831" max="3831" width="3.375" style="256" customWidth="1"/>
    <col min="3832" max="3833" width="20.625" style="256" customWidth="1"/>
    <col min="3834" max="3834" width="18" style="256" customWidth="1"/>
    <col min="3835" max="3836" width="12.875" style="256" customWidth="1"/>
    <col min="3837" max="4082" width="9" style="256"/>
    <col min="4083" max="4083" width="9.625" style="256" customWidth="1"/>
    <col min="4084" max="4084" width="45" style="256" customWidth="1"/>
    <col min="4085" max="4086" width="38.75" style="256" customWidth="1"/>
    <col min="4087" max="4087" width="3.375" style="256" customWidth="1"/>
    <col min="4088" max="4089" width="20.625" style="256" customWidth="1"/>
    <col min="4090" max="4090" width="18" style="256" customWidth="1"/>
    <col min="4091" max="4092" width="12.875" style="256" customWidth="1"/>
    <col min="4093" max="4338" width="9" style="256"/>
    <col min="4339" max="4339" width="9.625" style="256" customWidth="1"/>
    <col min="4340" max="4340" width="45" style="256" customWidth="1"/>
    <col min="4341" max="4342" width="38.75" style="256" customWidth="1"/>
    <col min="4343" max="4343" width="3.375" style="256" customWidth="1"/>
    <col min="4344" max="4345" width="20.625" style="256" customWidth="1"/>
    <col min="4346" max="4346" width="18" style="256" customWidth="1"/>
    <col min="4347" max="4348" width="12.875" style="256" customWidth="1"/>
    <col min="4349" max="4594" width="9" style="256"/>
    <col min="4595" max="4595" width="9.625" style="256" customWidth="1"/>
    <col min="4596" max="4596" width="45" style="256" customWidth="1"/>
    <col min="4597" max="4598" width="38.75" style="256" customWidth="1"/>
    <col min="4599" max="4599" width="3.375" style="256" customWidth="1"/>
    <col min="4600" max="4601" width="20.625" style="256" customWidth="1"/>
    <col min="4602" max="4602" width="18" style="256" customWidth="1"/>
    <col min="4603" max="4604" width="12.875" style="256" customWidth="1"/>
    <col min="4605" max="4850" width="9" style="256"/>
    <col min="4851" max="4851" width="9.625" style="256" customWidth="1"/>
    <col min="4852" max="4852" width="45" style="256" customWidth="1"/>
    <col min="4853" max="4854" width="38.75" style="256" customWidth="1"/>
    <col min="4855" max="4855" width="3.375" style="256" customWidth="1"/>
    <col min="4856" max="4857" width="20.625" style="256" customWidth="1"/>
    <col min="4858" max="4858" width="18" style="256" customWidth="1"/>
    <col min="4859" max="4860" width="12.875" style="256" customWidth="1"/>
    <col min="4861" max="5106" width="9" style="256"/>
    <col min="5107" max="5107" width="9.625" style="256" customWidth="1"/>
    <col min="5108" max="5108" width="45" style="256" customWidth="1"/>
    <col min="5109" max="5110" width="38.75" style="256" customWidth="1"/>
    <col min="5111" max="5111" width="3.375" style="256" customWidth="1"/>
    <col min="5112" max="5113" width="20.625" style="256" customWidth="1"/>
    <col min="5114" max="5114" width="18" style="256" customWidth="1"/>
    <col min="5115" max="5116" width="12.875" style="256" customWidth="1"/>
    <col min="5117" max="5362" width="9" style="256"/>
    <col min="5363" max="5363" width="9.625" style="256" customWidth="1"/>
    <col min="5364" max="5364" width="45" style="256" customWidth="1"/>
    <col min="5365" max="5366" width="38.75" style="256" customWidth="1"/>
    <col min="5367" max="5367" width="3.375" style="256" customWidth="1"/>
    <col min="5368" max="5369" width="20.625" style="256" customWidth="1"/>
    <col min="5370" max="5370" width="18" style="256" customWidth="1"/>
    <col min="5371" max="5372" width="12.875" style="256" customWidth="1"/>
    <col min="5373" max="5618" width="9" style="256"/>
    <col min="5619" max="5619" width="9.625" style="256" customWidth="1"/>
    <col min="5620" max="5620" width="45" style="256" customWidth="1"/>
    <col min="5621" max="5622" width="38.75" style="256" customWidth="1"/>
    <col min="5623" max="5623" width="3.375" style="256" customWidth="1"/>
    <col min="5624" max="5625" width="20.625" style="256" customWidth="1"/>
    <col min="5626" max="5626" width="18" style="256" customWidth="1"/>
    <col min="5627" max="5628" width="12.875" style="256" customWidth="1"/>
    <col min="5629" max="5874" width="9" style="256"/>
    <col min="5875" max="5875" width="9.625" style="256" customWidth="1"/>
    <col min="5876" max="5876" width="45" style="256" customWidth="1"/>
    <col min="5877" max="5878" width="38.75" style="256" customWidth="1"/>
    <col min="5879" max="5879" width="3.375" style="256" customWidth="1"/>
    <col min="5880" max="5881" width="20.625" style="256" customWidth="1"/>
    <col min="5882" max="5882" width="18" style="256" customWidth="1"/>
    <col min="5883" max="5884" width="12.875" style="256" customWidth="1"/>
    <col min="5885" max="6130" width="9" style="256"/>
    <col min="6131" max="6131" width="9.625" style="256" customWidth="1"/>
    <col min="6132" max="6132" width="45" style="256" customWidth="1"/>
    <col min="6133" max="6134" width="38.75" style="256" customWidth="1"/>
    <col min="6135" max="6135" width="3.375" style="256" customWidth="1"/>
    <col min="6136" max="6137" width="20.625" style="256" customWidth="1"/>
    <col min="6138" max="6138" width="18" style="256" customWidth="1"/>
    <col min="6139" max="6140" width="12.875" style="256" customWidth="1"/>
    <col min="6141" max="6386" width="9" style="256"/>
    <col min="6387" max="6387" width="9.625" style="256" customWidth="1"/>
    <col min="6388" max="6388" width="45" style="256" customWidth="1"/>
    <col min="6389" max="6390" width="38.75" style="256" customWidth="1"/>
    <col min="6391" max="6391" width="3.375" style="256" customWidth="1"/>
    <col min="6392" max="6393" width="20.625" style="256" customWidth="1"/>
    <col min="6394" max="6394" width="18" style="256" customWidth="1"/>
    <col min="6395" max="6396" width="12.875" style="256" customWidth="1"/>
    <col min="6397" max="6642" width="9" style="256"/>
    <col min="6643" max="6643" width="9.625" style="256" customWidth="1"/>
    <col min="6644" max="6644" width="45" style="256" customWidth="1"/>
    <col min="6645" max="6646" width="38.75" style="256" customWidth="1"/>
    <col min="6647" max="6647" width="3.375" style="256" customWidth="1"/>
    <col min="6648" max="6649" width="20.625" style="256" customWidth="1"/>
    <col min="6650" max="6650" width="18" style="256" customWidth="1"/>
    <col min="6651" max="6652" width="12.875" style="256" customWidth="1"/>
    <col min="6653" max="6898" width="9" style="256"/>
    <col min="6899" max="6899" width="9.625" style="256" customWidth="1"/>
    <col min="6900" max="6900" width="45" style="256" customWidth="1"/>
    <col min="6901" max="6902" width="38.75" style="256" customWidth="1"/>
    <col min="6903" max="6903" width="3.375" style="256" customWidth="1"/>
    <col min="6904" max="6905" width="20.625" style="256" customWidth="1"/>
    <col min="6906" max="6906" width="18" style="256" customWidth="1"/>
    <col min="6907" max="6908" width="12.875" style="256" customWidth="1"/>
    <col min="6909" max="7154" width="9" style="256"/>
    <col min="7155" max="7155" width="9.625" style="256" customWidth="1"/>
    <col min="7156" max="7156" width="45" style="256" customWidth="1"/>
    <col min="7157" max="7158" width="38.75" style="256" customWidth="1"/>
    <col min="7159" max="7159" width="3.375" style="256" customWidth="1"/>
    <col min="7160" max="7161" width="20.625" style="256" customWidth="1"/>
    <col min="7162" max="7162" width="18" style="256" customWidth="1"/>
    <col min="7163" max="7164" width="12.875" style="256" customWidth="1"/>
    <col min="7165" max="7410" width="9" style="256"/>
    <col min="7411" max="7411" width="9.625" style="256" customWidth="1"/>
    <col min="7412" max="7412" width="45" style="256" customWidth="1"/>
    <col min="7413" max="7414" width="38.75" style="256" customWidth="1"/>
    <col min="7415" max="7415" width="3.375" style="256" customWidth="1"/>
    <col min="7416" max="7417" width="20.625" style="256" customWidth="1"/>
    <col min="7418" max="7418" width="18" style="256" customWidth="1"/>
    <col min="7419" max="7420" width="12.875" style="256" customWidth="1"/>
    <col min="7421" max="7666" width="9" style="256"/>
    <col min="7667" max="7667" width="9.625" style="256" customWidth="1"/>
    <col min="7668" max="7668" width="45" style="256" customWidth="1"/>
    <col min="7669" max="7670" width="38.75" style="256" customWidth="1"/>
    <col min="7671" max="7671" width="3.375" style="256" customWidth="1"/>
    <col min="7672" max="7673" width="20.625" style="256" customWidth="1"/>
    <col min="7674" max="7674" width="18" style="256" customWidth="1"/>
    <col min="7675" max="7676" width="12.875" style="256" customWidth="1"/>
    <col min="7677" max="7922" width="9" style="256"/>
    <col min="7923" max="7923" width="9.625" style="256" customWidth="1"/>
    <col min="7924" max="7924" width="45" style="256" customWidth="1"/>
    <col min="7925" max="7926" width="38.75" style="256" customWidth="1"/>
    <col min="7927" max="7927" width="3.375" style="256" customWidth="1"/>
    <col min="7928" max="7929" width="20.625" style="256" customWidth="1"/>
    <col min="7930" max="7930" width="18" style="256" customWidth="1"/>
    <col min="7931" max="7932" width="12.875" style="256" customWidth="1"/>
    <col min="7933" max="8178" width="9" style="256"/>
    <col min="8179" max="8179" width="9.625" style="256" customWidth="1"/>
    <col min="8180" max="8180" width="45" style="256" customWidth="1"/>
    <col min="8181" max="8182" width="38.75" style="256" customWidth="1"/>
    <col min="8183" max="8183" width="3.375" style="256" customWidth="1"/>
    <col min="8184" max="8185" width="20.625" style="256" customWidth="1"/>
    <col min="8186" max="8186" width="18" style="256" customWidth="1"/>
    <col min="8187" max="8188" width="12.875" style="256" customWidth="1"/>
    <col min="8189" max="8434" width="9" style="256"/>
    <col min="8435" max="8435" width="9.625" style="256" customWidth="1"/>
    <col min="8436" max="8436" width="45" style="256" customWidth="1"/>
    <col min="8437" max="8438" width="38.75" style="256" customWidth="1"/>
    <col min="8439" max="8439" width="3.375" style="256" customWidth="1"/>
    <col min="8440" max="8441" width="20.625" style="256" customWidth="1"/>
    <col min="8442" max="8442" width="18" style="256" customWidth="1"/>
    <col min="8443" max="8444" width="12.875" style="256" customWidth="1"/>
    <col min="8445" max="8690" width="9" style="256"/>
    <col min="8691" max="8691" width="9.625" style="256" customWidth="1"/>
    <col min="8692" max="8692" width="45" style="256" customWidth="1"/>
    <col min="8693" max="8694" width="38.75" style="256" customWidth="1"/>
    <col min="8695" max="8695" width="3.375" style="256" customWidth="1"/>
    <col min="8696" max="8697" width="20.625" style="256" customWidth="1"/>
    <col min="8698" max="8698" width="18" style="256" customWidth="1"/>
    <col min="8699" max="8700" width="12.875" style="256" customWidth="1"/>
    <col min="8701" max="8946" width="9" style="256"/>
    <col min="8947" max="8947" width="9.625" style="256" customWidth="1"/>
    <col min="8948" max="8948" width="45" style="256" customWidth="1"/>
    <col min="8949" max="8950" width="38.75" style="256" customWidth="1"/>
    <col min="8951" max="8951" width="3.375" style="256" customWidth="1"/>
    <col min="8952" max="8953" width="20.625" style="256" customWidth="1"/>
    <col min="8954" max="8954" width="18" style="256" customWidth="1"/>
    <col min="8955" max="8956" width="12.875" style="256" customWidth="1"/>
    <col min="8957" max="9202" width="9" style="256"/>
    <col min="9203" max="9203" width="9.625" style="256" customWidth="1"/>
    <col min="9204" max="9204" width="45" style="256" customWidth="1"/>
    <col min="9205" max="9206" width="38.75" style="256" customWidth="1"/>
    <col min="9207" max="9207" width="3.375" style="256" customWidth="1"/>
    <col min="9208" max="9209" width="20.625" style="256" customWidth="1"/>
    <col min="9210" max="9210" width="18" style="256" customWidth="1"/>
    <col min="9211" max="9212" width="12.875" style="256" customWidth="1"/>
    <col min="9213" max="9458" width="9" style="256"/>
    <col min="9459" max="9459" width="9.625" style="256" customWidth="1"/>
    <col min="9460" max="9460" width="45" style="256" customWidth="1"/>
    <col min="9461" max="9462" width="38.75" style="256" customWidth="1"/>
    <col min="9463" max="9463" width="3.375" style="256" customWidth="1"/>
    <col min="9464" max="9465" width="20.625" style="256" customWidth="1"/>
    <col min="9466" max="9466" width="18" style="256" customWidth="1"/>
    <col min="9467" max="9468" width="12.875" style="256" customWidth="1"/>
    <col min="9469" max="9714" width="9" style="256"/>
    <col min="9715" max="9715" width="9.625" style="256" customWidth="1"/>
    <col min="9716" max="9716" width="45" style="256" customWidth="1"/>
    <col min="9717" max="9718" width="38.75" style="256" customWidth="1"/>
    <col min="9719" max="9719" width="3.375" style="256" customWidth="1"/>
    <col min="9720" max="9721" width="20.625" style="256" customWidth="1"/>
    <col min="9722" max="9722" width="18" style="256" customWidth="1"/>
    <col min="9723" max="9724" width="12.875" style="256" customWidth="1"/>
    <col min="9725" max="9970" width="9" style="256"/>
    <col min="9971" max="9971" width="9.625" style="256" customWidth="1"/>
    <col min="9972" max="9972" width="45" style="256" customWidth="1"/>
    <col min="9973" max="9974" width="38.75" style="256" customWidth="1"/>
    <col min="9975" max="9975" width="3.375" style="256" customWidth="1"/>
    <col min="9976" max="9977" width="20.625" style="256" customWidth="1"/>
    <col min="9978" max="9978" width="18" style="256" customWidth="1"/>
    <col min="9979" max="9980" width="12.875" style="256" customWidth="1"/>
    <col min="9981" max="10226" width="9" style="256"/>
    <col min="10227" max="10227" width="9.625" style="256" customWidth="1"/>
    <col min="10228" max="10228" width="45" style="256" customWidth="1"/>
    <col min="10229" max="10230" width="38.75" style="256" customWidth="1"/>
    <col min="10231" max="10231" width="3.375" style="256" customWidth="1"/>
    <col min="10232" max="10233" width="20.625" style="256" customWidth="1"/>
    <col min="10234" max="10234" width="18" style="256" customWidth="1"/>
    <col min="10235" max="10236" width="12.875" style="256" customWidth="1"/>
    <col min="10237" max="10482" width="9" style="256"/>
    <col min="10483" max="10483" width="9.625" style="256" customWidth="1"/>
    <col min="10484" max="10484" width="45" style="256" customWidth="1"/>
    <col min="10485" max="10486" width="38.75" style="256" customWidth="1"/>
    <col min="10487" max="10487" width="3.375" style="256" customWidth="1"/>
    <col min="10488" max="10489" width="20.625" style="256" customWidth="1"/>
    <col min="10490" max="10490" width="18" style="256" customWidth="1"/>
    <col min="10491" max="10492" width="12.875" style="256" customWidth="1"/>
    <col min="10493" max="10738" width="9" style="256"/>
    <col min="10739" max="10739" width="9.625" style="256" customWidth="1"/>
    <col min="10740" max="10740" width="45" style="256" customWidth="1"/>
    <col min="10741" max="10742" width="38.75" style="256" customWidth="1"/>
    <col min="10743" max="10743" width="3.375" style="256" customWidth="1"/>
    <col min="10744" max="10745" width="20.625" style="256" customWidth="1"/>
    <col min="10746" max="10746" width="18" style="256" customWidth="1"/>
    <col min="10747" max="10748" width="12.875" style="256" customWidth="1"/>
    <col min="10749" max="10994" width="9" style="256"/>
    <col min="10995" max="10995" width="9.625" style="256" customWidth="1"/>
    <col min="10996" max="10996" width="45" style="256" customWidth="1"/>
    <col min="10997" max="10998" width="38.75" style="256" customWidth="1"/>
    <col min="10999" max="10999" width="3.375" style="256" customWidth="1"/>
    <col min="11000" max="11001" width="20.625" style="256" customWidth="1"/>
    <col min="11002" max="11002" width="18" style="256" customWidth="1"/>
    <col min="11003" max="11004" width="12.875" style="256" customWidth="1"/>
    <col min="11005" max="11250" width="9" style="256"/>
    <col min="11251" max="11251" width="9.625" style="256" customWidth="1"/>
    <col min="11252" max="11252" width="45" style="256" customWidth="1"/>
    <col min="11253" max="11254" width="38.75" style="256" customWidth="1"/>
    <col min="11255" max="11255" width="3.375" style="256" customWidth="1"/>
    <col min="11256" max="11257" width="20.625" style="256" customWidth="1"/>
    <col min="11258" max="11258" width="18" style="256" customWidth="1"/>
    <col min="11259" max="11260" width="12.875" style="256" customWidth="1"/>
    <col min="11261" max="11506" width="9" style="256"/>
    <col min="11507" max="11507" width="9.625" style="256" customWidth="1"/>
    <col min="11508" max="11508" width="45" style="256" customWidth="1"/>
    <col min="11509" max="11510" width="38.75" style="256" customWidth="1"/>
    <col min="11511" max="11511" width="3.375" style="256" customWidth="1"/>
    <col min="11512" max="11513" width="20.625" style="256" customWidth="1"/>
    <col min="11514" max="11514" width="18" style="256" customWidth="1"/>
    <col min="11515" max="11516" width="12.875" style="256" customWidth="1"/>
    <col min="11517" max="11762" width="9" style="256"/>
    <col min="11763" max="11763" width="9.625" style="256" customWidth="1"/>
    <col min="11764" max="11764" width="45" style="256" customWidth="1"/>
    <col min="11765" max="11766" width="38.75" style="256" customWidth="1"/>
    <col min="11767" max="11767" width="3.375" style="256" customWidth="1"/>
    <col min="11768" max="11769" width="20.625" style="256" customWidth="1"/>
    <col min="11770" max="11770" width="18" style="256" customWidth="1"/>
    <col min="11771" max="11772" width="12.875" style="256" customWidth="1"/>
    <col min="11773" max="12018" width="9" style="256"/>
    <col min="12019" max="12019" width="9.625" style="256" customWidth="1"/>
    <col min="12020" max="12020" width="45" style="256" customWidth="1"/>
    <col min="12021" max="12022" width="38.75" style="256" customWidth="1"/>
    <col min="12023" max="12023" width="3.375" style="256" customWidth="1"/>
    <col min="12024" max="12025" width="20.625" style="256" customWidth="1"/>
    <col min="12026" max="12026" width="18" style="256" customWidth="1"/>
    <col min="12027" max="12028" width="12.875" style="256" customWidth="1"/>
    <col min="12029" max="12274" width="9" style="256"/>
    <col min="12275" max="12275" width="9.625" style="256" customWidth="1"/>
    <col min="12276" max="12276" width="45" style="256" customWidth="1"/>
    <col min="12277" max="12278" width="38.75" style="256" customWidth="1"/>
    <col min="12279" max="12279" width="3.375" style="256" customWidth="1"/>
    <col min="12280" max="12281" width="20.625" style="256" customWidth="1"/>
    <col min="12282" max="12282" width="18" style="256" customWidth="1"/>
    <col min="12283" max="12284" width="12.875" style="256" customWidth="1"/>
    <col min="12285" max="12530" width="9" style="256"/>
    <col min="12531" max="12531" width="9.625" style="256" customWidth="1"/>
    <col min="12532" max="12532" width="45" style="256" customWidth="1"/>
    <col min="12533" max="12534" width="38.75" style="256" customWidth="1"/>
    <col min="12535" max="12535" width="3.375" style="256" customWidth="1"/>
    <col min="12536" max="12537" width="20.625" style="256" customWidth="1"/>
    <col min="12538" max="12538" width="18" style="256" customWidth="1"/>
    <col min="12539" max="12540" width="12.875" style="256" customWidth="1"/>
    <col min="12541" max="12786" width="9" style="256"/>
    <col min="12787" max="12787" width="9.625" style="256" customWidth="1"/>
    <col min="12788" max="12788" width="45" style="256" customWidth="1"/>
    <col min="12789" max="12790" width="38.75" style="256" customWidth="1"/>
    <col min="12791" max="12791" width="3.375" style="256" customWidth="1"/>
    <col min="12792" max="12793" width="20.625" style="256" customWidth="1"/>
    <col min="12794" max="12794" width="18" style="256" customWidth="1"/>
    <col min="12795" max="12796" width="12.875" style="256" customWidth="1"/>
    <col min="12797" max="13042" width="9" style="256"/>
    <col min="13043" max="13043" width="9.625" style="256" customWidth="1"/>
    <col min="13044" max="13044" width="45" style="256" customWidth="1"/>
    <col min="13045" max="13046" width="38.75" style="256" customWidth="1"/>
    <col min="13047" max="13047" width="3.375" style="256" customWidth="1"/>
    <col min="13048" max="13049" width="20.625" style="256" customWidth="1"/>
    <col min="13050" max="13050" width="18" style="256" customWidth="1"/>
    <col min="13051" max="13052" width="12.875" style="256" customWidth="1"/>
    <col min="13053" max="13298" width="9" style="256"/>
    <col min="13299" max="13299" width="9.625" style="256" customWidth="1"/>
    <col min="13300" max="13300" width="45" style="256" customWidth="1"/>
    <col min="13301" max="13302" width="38.75" style="256" customWidth="1"/>
    <col min="13303" max="13303" width="3.375" style="256" customWidth="1"/>
    <col min="13304" max="13305" width="20.625" style="256" customWidth="1"/>
    <col min="13306" max="13306" width="18" style="256" customWidth="1"/>
    <col min="13307" max="13308" width="12.875" style="256" customWidth="1"/>
    <col min="13309" max="13554" width="9" style="256"/>
    <col min="13555" max="13555" width="9.625" style="256" customWidth="1"/>
    <col min="13556" max="13556" width="45" style="256" customWidth="1"/>
    <col min="13557" max="13558" width="38.75" style="256" customWidth="1"/>
    <col min="13559" max="13559" width="3.375" style="256" customWidth="1"/>
    <col min="13560" max="13561" width="20.625" style="256" customWidth="1"/>
    <col min="13562" max="13562" width="18" style="256" customWidth="1"/>
    <col min="13563" max="13564" width="12.875" style="256" customWidth="1"/>
    <col min="13565" max="13810" width="9" style="256"/>
    <col min="13811" max="13811" width="9.625" style="256" customWidth="1"/>
    <col min="13812" max="13812" width="45" style="256" customWidth="1"/>
    <col min="13813" max="13814" width="38.75" style="256" customWidth="1"/>
    <col min="13815" max="13815" width="3.375" style="256" customWidth="1"/>
    <col min="13816" max="13817" width="20.625" style="256" customWidth="1"/>
    <col min="13818" max="13818" width="18" style="256" customWidth="1"/>
    <col min="13819" max="13820" width="12.875" style="256" customWidth="1"/>
    <col min="13821" max="14066" width="9" style="256"/>
    <col min="14067" max="14067" width="9.625" style="256" customWidth="1"/>
    <col min="14068" max="14068" width="45" style="256" customWidth="1"/>
    <col min="14069" max="14070" width="38.75" style="256" customWidth="1"/>
    <col min="14071" max="14071" width="3.375" style="256" customWidth="1"/>
    <col min="14072" max="14073" width="20.625" style="256" customWidth="1"/>
    <col min="14074" max="14074" width="18" style="256" customWidth="1"/>
    <col min="14075" max="14076" width="12.875" style="256" customWidth="1"/>
    <col min="14077" max="14322" width="9" style="256"/>
    <col min="14323" max="14323" width="9.625" style="256" customWidth="1"/>
    <col min="14324" max="14324" width="45" style="256" customWidth="1"/>
    <col min="14325" max="14326" width="38.75" style="256" customWidth="1"/>
    <col min="14327" max="14327" width="3.375" style="256" customWidth="1"/>
    <col min="14328" max="14329" width="20.625" style="256" customWidth="1"/>
    <col min="14330" max="14330" width="18" style="256" customWidth="1"/>
    <col min="14331" max="14332" width="12.875" style="256" customWidth="1"/>
    <col min="14333" max="14578" width="9" style="256"/>
    <col min="14579" max="14579" width="9.625" style="256" customWidth="1"/>
    <col min="14580" max="14580" width="45" style="256" customWidth="1"/>
    <col min="14581" max="14582" width="38.75" style="256" customWidth="1"/>
    <col min="14583" max="14583" width="3.375" style="256" customWidth="1"/>
    <col min="14584" max="14585" width="20.625" style="256" customWidth="1"/>
    <col min="14586" max="14586" width="18" style="256" customWidth="1"/>
    <col min="14587" max="14588" width="12.875" style="256" customWidth="1"/>
    <col min="14589" max="14834" width="9" style="256"/>
    <col min="14835" max="14835" width="9.625" style="256" customWidth="1"/>
    <col min="14836" max="14836" width="45" style="256" customWidth="1"/>
    <col min="14837" max="14838" width="38.75" style="256" customWidth="1"/>
    <col min="14839" max="14839" width="3.375" style="256" customWidth="1"/>
    <col min="14840" max="14841" width="20.625" style="256" customWidth="1"/>
    <col min="14842" max="14842" width="18" style="256" customWidth="1"/>
    <col min="14843" max="14844" width="12.875" style="256" customWidth="1"/>
    <col min="14845" max="15090" width="9" style="256"/>
    <col min="15091" max="15091" width="9.625" style="256" customWidth="1"/>
    <col min="15092" max="15092" width="45" style="256" customWidth="1"/>
    <col min="15093" max="15094" width="38.75" style="256" customWidth="1"/>
    <col min="15095" max="15095" width="3.375" style="256" customWidth="1"/>
    <col min="15096" max="15097" width="20.625" style="256" customWidth="1"/>
    <col min="15098" max="15098" width="18" style="256" customWidth="1"/>
    <col min="15099" max="15100" width="12.875" style="256" customWidth="1"/>
    <col min="15101" max="15346" width="9" style="256"/>
    <col min="15347" max="15347" width="9.625" style="256" customWidth="1"/>
    <col min="15348" max="15348" width="45" style="256" customWidth="1"/>
    <col min="15349" max="15350" width="38.75" style="256" customWidth="1"/>
    <col min="15351" max="15351" width="3.375" style="256" customWidth="1"/>
    <col min="15352" max="15353" width="20.625" style="256" customWidth="1"/>
    <col min="15354" max="15354" width="18" style="256" customWidth="1"/>
    <col min="15355" max="15356" width="12.875" style="256" customWidth="1"/>
    <col min="15357" max="15602" width="9" style="256"/>
    <col min="15603" max="15603" width="9.625" style="256" customWidth="1"/>
    <col min="15604" max="15604" width="45" style="256" customWidth="1"/>
    <col min="15605" max="15606" width="38.75" style="256" customWidth="1"/>
    <col min="15607" max="15607" width="3.375" style="256" customWidth="1"/>
    <col min="15608" max="15609" width="20.625" style="256" customWidth="1"/>
    <col min="15610" max="15610" width="18" style="256" customWidth="1"/>
    <col min="15611" max="15612" width="12.875" style="256" customWidth="1"/>
    <col min="15613" max="15858" width="9" style="256"/>
    <col min="15859" max="15859" width="9.625" style="256" customWidth="1"/>
    <col min="15860" max="15860" width="45" style="256" customWidth="1"/>
    <col min="15861" max="15862" width="38.75" style="256" customWidth="1"/>
    <col min="15863" max="15863" width="3.375" style="256" customWidth="1"/>
    <col min="15864" max="15865" width="20.625" style="256" customWidth="1"/>
    <col min="15866" max="15866" width="18" style="256" customWidth="1"/>
    <col min="15867" max="15868" width="12.875" style="256" customWidth="1"/>
    <col min="15869" max="16114" width="9" style="256"/>
    <col min="16115" max="16115" width="9.625" style="256" customWidth="1"/>
    <col min="16116" max="16116" width="45" style="256" customWidth="1"/>
    <col min="16117" max="16118" width="38.75" style="256" customWidth="1"/>
    <col min="16119" max="16119" width="3.375" style="256" customWidth="1"/>
    <col min="16120" max="16121" width="20.625" style="256" customWidth="1"/>
    <col min="16122" max="16122" width="18" style="256" customWidth="1"/>
    <col min="16123" max="16124" width="12.875" style="256" customWidth="1"/>
    <col min="16125" max="16384" width="9" style="256"/>
  </cols>
  <sheetData>
    <row r="1" spans="1:7" s="228" customFormat="1" ht="22.5" customHeight="1" x14ac:dyDescent="0.2">
      <c r="A1" s="282" t="s">
        <v>141</v>
      </c>
      <c r="B1" s="282"/>
      <c r="C1" s="282"/>
      <c r="D1" s="282"/>
      <c r="E1" s="282"/>
      <c r="F1" s="282"/>
      <c r="G1" s="246"/>
    </row>
    <row r="2" spans="1:7" s="228" customFormat="1" ht="22.5" customHeight="1" x14ac:dyDescent="0.2">
      <c r="A2" s="282" t="s">
        <v>167</v>
      </c>
      <c r="B2" s="282"/>
      <c r="C2" s="282"/>
      <c r="D2" s="282"/>
      <c r="E2" s="282"/>
      <c r="F2" s="282"/>
      <c r="G2" s="246"/>
    </row>
    <row r="3" spans="1:7" s="228" customFormat="1" ht="22.5" customHeight="1" x14ac:dyDescent="0.2">
      <c r="A3" s="291" t="s">
        <v>0</v>
      </c>
      <c r="B3" s="291"/>
      <c r="C3" s="291"/>
      <c r="D3" s="291"/>
      <c r="E3" s="291"/>
      <c r="F3" s="291"/>
      <c r="G3" s="246"/>
    </row>
    <row r="4" spans="1:7" s="228" customFormat="1" ht="30" customHeight="1" x14ac:dyDescent="0.2">
      <c r="A4" s="214" t="s">
        <v>3</v>
      </c>
      <c r="B4" s="214" t="s">
        <v>8</v>
      </c>
      <c r="C4" s="214" t="s">
        <v>7</v>
      </c>
      <c r="D4" s="214" t="s">
        <v>9</v>
      </c>
      <c r="E4" s="214" t="s">
        <v>115</v>
      </c>
      <c r="F4" s="214" t="s">
        <v>168</v>
      </c>
      <c r="G4" s="246"/>
    </row>
    <row r="5" spans="1:7" s="223" customFormat="1" ht="23.25" x14ac:dyDescent="0.2">
      <c r="A5" s="216">
        <v>1</v>
      </c>
      <c r="B5" s="216" t="s">
        <v>146</v>
      </c>
      <c r="C5" s="247" t="s">
        <v>147</v>
      </c>
      <c r="D5" s="248">
        <v>3.0000000000000001E-3</v>
      </c>
      <c r="E5" s="220">
        <v>145.84655477000001</v>
      </c>
      <c r="F5" s="220">
        <v>10.20925883</v>
      </c>
      <c r="G5" s="249"/>
    </row>
    <row r="6" spans="1:7" s="226" customFormat="1" ht="23.25" x14ac:dyDescent="0.2">
      <c r="A6" s="216">
        <v>2</v>
      </c>
      <c r="B6" s="217" t="s">
        <v>144</v>
      </c>
      <c r="C6" s="227" t="s">
        <v>169</v>
      </c>
      <c r="D6" s="219">
        <v>4050.1</v>
      </c>
      <c r="E6" s="220">
        <v>35.918999169999999</v>
      </c>
      <c r="F6" s="220">
        <v>0</v>
      </c>
      <c r="G6" s="250">
        <v>405010439</v>
      </c>
    </row>
    <row r="7" spans="1:7" s="223" customFormat="1" ht="23.25" x14ac:dyDescent="0.2">
      <c r="A7" s="216">
        <v>3</v>
      </c>
      <c r="B7" s="217" t="s">
        <v>150</v>
      </c>
      <c r="C7" s="224" t="s">
        <v>151</v>
      </c>
      <c r="D7" s="219">
        <v>2399.1999999999998</v>
      </c>
      <c r="E7" s="220">
        <v>34.678751560000002</v>
      </c>
      <c r="F7" s="220">
        <v>0</v>
      </c>
      <c r="G7" s="250">
        <v>139668092</v>
      </c>
    </row>
    <row r="8" spans="1:7" s="228" customFormat="1" ht="23.25" x14ac:dyDescent="0.2">
      <c r="A8" s="216">
        <v>4</v>
      </c>
      <c r="B8" s="217" t="s">
        <v>148</v>
      </c>
      <c r="C8" s="230" t="s">
        <v>170</v>
      </c>
      <c r="D8" s="219">
        <v>235.06</v>
      </c>
      <c r="E8" s="220">
        <v>34.493904860000001</v>
      </c>
      <c r="F8" s="220">
        <v>4.176473E-2</v>
      </c>
      <c r="G8" s="250">
        <v>110951202</v>
      </c>
    </row>
    <row r="9" spans="1:7" s="228" customFormat="1" ht="23.25" x14ac:dyDescent="0.2">
      <c r="A9" s="216">
        <v>5</v>
      </c>
      <c r="B9" s="216" t="s">
        <v>158</v>
      </c>
      <c r="C9" s="224" t="s">
        <v>161</v>
      </c>
      <c r="D9" s="219">
        <v>3208</v>
      </c>
      <c r="E9" s="220">
        <v>22.080660809999998</v>
      </c>
      <c r="F9" s="220">
        <v>0</v>
      </c>
      <c r="G9" s="250">
        <v>106073266</v>
      </c>
    </row>
    <row r="10" spans="1:7" s="228" customFormat="1" ht="23.25" x14ac:dyDescent="0.2">
      <c r="A10" s="216">
        <v>6</v>
      </c>
      <c r="B10" s="217" t="s">
        <v>154</v>
      </c>
      <c r="C10" s="227" t="s">
        <v>171</v>
      </c>
      <c r="D10" s="219">
        <v>183.80768</v>
      </c>
      <c r="E10" s="220">
        <v>19.162054350000002</v>
      </c>
      <c r="F10" s="220">
        <v>1.37102261</v>
      </c>
      <c r="G10" s="250">
        <v>72138475</v>
      </c>
    </row>
    <row r="11" spans="1:7" s="228" customFormat="1" ht="23.25" x14ac:dyDescent="0.2">
      <c r="A11" s="216">
        <v>7</v>
      </c>
      <c r="B11" s="217" t="s">
        <v>172</v>
      </c>
      <c r="C11" s="227" t="s">
        <v>173</v>
      </c>
      <c r="D11" s="219">
        <v>60</v>
      </c>
      <c r="E11" s="220">
        <v>17.207497499999999</v>
      </c>
      <c r="F11" s="220">
        <v>0</v>
      </c>
      <c r="G11" s="250">
        <v>67932948</v>
      </c>
    </row>
    <row r="12" spans="1:7" s="228" customFormat="1" ht="23.25" x14ac:dyDescent="0.2">
      <c r="A12" s="216">
        <v>8</v>
      </c>
      <c r="B12" s="216" t="s">
        <v>156</v>
      </c>
      <c r="C12" s="230" t="s">
        <v>157</v>
      </c>
      <c r="D12" s="219">
        <v>6.7096800000000005</v>
      </c>
      <c r="E12" s="220">
        <v>9.2301859900000007</v>
      </c>
      <c r="F12" s="220">
        <v>0.38210293000000001</v>
      </c>
      <c r="G12" s="250">
        <f>32532490+9177507+109326</f>
        <v>41819323</v>
      </c>
    </row>
    <row r="13" spans="1:7" s="228" customFormat="1" ht="46.5" x14ac:dyDescent="0.2">
      <c r="A13" s="216">
        <v>9</v>
      </c>
      <c r="B13" s="217" t="s">
        <v>174</v>
      </c>
      <c r="C13" s="230" t="s">
        <v>175</v>
      </c>
      <c r="D13" s="219">
        <v>310.21800000000002</v>
      </c>
      <c r="E13" s="220">
        <v>2.8385912700000002</v>
      </c>
      <c r="F13" s="220">
        <v>0.20062474000000002</v>
      </c>
      <c r="G13" s="250">
        <f>19339010+7468233+250</f>
        <v>26807493</v>
      </c>
    </row>
    <row r="14" spans="1:7" s="228" customFormat="1" ht="23.25" x14ac:dyDescent="0.2">
      <c r="A14" s="216">
        <v>10</v>
      </c>
      <c r="B14" s="217" t="s">
        <v>176</v>
      </c>
      <c r="C14" s="224" t="s">
        <v>177</v>
      </c>
      <c r="D14" s="219">
        <v>8.1560000000000007E-2</v>
      </c>
      <c r="E14" s="220">
        <v>1.35929929</v>
      </c>
      <c r="F14" s="220">
        <v>0</v>
      </c>
      <c r="G14" s="250"/>
    </row>
    <row r="15" spans="1:7" s="228" customFormat="1" ht="23.25" x14ac:dyDescent="0.2">
      <c r="A15" s="285" t="s">
        <v>93</v>
      </c>
      <c r="B15" s="286"/>
      <c r="C15" s="287"/>
      <c r="D15" s="231">
        <f>SUM(D5:D14)</f>
        <v>10453.179920000002</v>
      </c>
      <c r="E15" s="232">
        <f>SUM(E5:E14)</f>
        <v>322.81649957000002</v>
      </c>
      <c r="F15" s="232">
        <f>SUM(F5:F14)</f>
        <v>12.204773840000001</v>
      </c>
      <c r="G15" s="246"/>
    </row>
    <row r="16" spans="1:7" s="228" customFormat="1" ht="24" thickBot="1" x14ac:dyDescent="0.25">
      <c r="A16" s="288" t="s">
        <v>30</v>
      </c>
      <c r="B16" s="289"/>
      <c r="C16" s="290"/>
      <c r="D16" s="234">
        <f>D17-D15</f>
        <v>322.64989999999852</v>
      </c>
      <c r="E16" s="234">
        <f>E17-E15</f>
        <v>9.7575004299999932</v>
      </c>
      <c r="F16" s="234">
        <f>F17-F15</f>
        <v>0.11408361999999883</v>
      </c>
      <c r="G16" s="246"/>
    </row>
    <row r="17" spans="1:7" s="228" customFormat="1" ht="24" thickBot="1" x14ac:dyDescent="0.25">
      <c r="A17" s="279" t="s">
        <v>33</v>
      </c>
      <c r="B17" s="280"/>
      <c r="C17" s="281"/>
      <c r="D17" s="236">
        <v>10775.829820000001</v>
      </c>
      <c r="E17" s="236">
        <v>332.57400000000001</v>
      </c>
      <c r="F17" s="236">
        <v>12.31885746</v>
      </c>
      <c r="G17" s="251"/>
    </row>
    <row r="18" spans="1:7" s="228" customFormat="1" ht="28.5" customHeight="1" thickTop="1" x14ac:dyDescent="0.35">
      <c r="A18" s="237" t="s">
        <v>165</v>
      </c>
      <c r="B18" s="226"/>
      <c r="D18" s="252"/>
      <c r="E18" s="253"/>
      <c r="F18" s="233"/>
      <c r="G18" s="233"/>
    </row>
    <row r="19" spans="1:7" s="228" customFormat="1" ht="23.25" customHeight="1" x14ac:dyDescent="0.2">
      <c r="D19" s="241"/>
      <c r="E19" s="241"/>
      <c r="F19" s="233"/>
      <c r="G19" s="233"/>
    </row>
    <row r="20" spans="1:7" s="228" customFormat="1" ht="23.25" customHeight="1" x14ac:dyDescent="0.2">
      <c r="A20" s="228" t="s">
        <v>166</v>
      </c>
      <c r="D20" s="242"/>
      <c r="E20" s="242"/>
      <c r="F20" s="233"/>
      <c r="G20" s="233"/>
    </row>
    <row r="21" spans="1:7" s="228" customFormat="1" ht="14.25" customHeight="1" x14ac:dyDescent="0.2">
      <c r="A21" s="226"/>
      <c r="B21" s="226"/>
      <c r="D21" s="242"/>
      <c r="E21" s="242"/>
      <c r="F21" s="246"/>
      <c r="G21" s="246"/>
    </row>
    <row r="22" spans="1:7" s="228" customFormat="1" ht="14.25" customHeight="1" x14ac:dyDescent="0.2">
      <c r="A22" s="226"/>
      <c r="B22" s="226"/>
      <c r="D22" s="242"/>
      <c r="E22" s="242"/>
      <c r="F22" s="246"/>
      <c r="G22" s="246"/>
    </row>
    <row r="23" spans="1:7" s="228" customFormat="1" ht="14.25" customHeight="1" x14ac:dyDescent="0.2">
      <c r="A23" s="226"/>
      <c r="B23" s="226"/>
      <c r="D23" s="242"/>
      <c r="E23" s="254"/>
      <c r="F23" s="246"/>
      <c r="G23" s="246"/>
    </row>
    <row r="24" spans="1:7" s="228" customFormat="1" ht="18" customHeight="1" x14ac:dyDescent="0.2">
      <c r="A24" s="226"/>
      <c r="B24" s="226"/>
      <c r="F24" s="246"/>
      <c r="G24" s="246"/>
    </row>
    <row r="25" spans="1:7" s="228" customFormat="1" ht="17.25" customHeight="1" x14ac:dyDescent="0.2">
      <c r="A25" s="226"/>
      <c r="B25" s="226"/>
      <c r="F25" s="246"/>
      <c r="G25" s="246"/>
    </row>
    <row r="26" spans="1:7" s="228" customFormat="1" ht="18.75" customHeight="1" x14ac:dyDescent="0.2">
      <c r="A26" s="226"/>
      <c r="B26" s="226"/>
      <c r="F26" s="246"/>
      <c r="G26" s="246"/>
    </row>
    <row r="27" spans="1:7" s="228" customFormat="1" ht="23.25" x14ac:dyDescent="0.2">
      <c r="A27" s="226"/>
      <c r="B27" s="226"/>
      <c r="F27" s="246"/>
      <c r="G27" s="246"/>
    </row>
    <row r="28" spans="1:7" s="228" customFormat="1" ht="23.25" x14ac:dyDescent="0.2">
      <c r="A28" s="226"/>
      <c r="B28" s="226"/>
      <c r="F28" s="246"/>
      <c r="G28" s="246"/>
    </row>
    <row r="29" spans="1:7" s="228" customFormat="1" ht="23.25" x14ac:dyDescent="0.2">
      <c r="A29" s="226"/>
      <c r="B29" s="226"/>
      <c r="F29" s="246"/>
      <c r="G29" s="246"/>
    </row>
    <row r="30" spans="1:7" s="228" customFormat="1" ht="23.25" x14ac:dyDescent="0.2">
      <c r="A30" s="226"/>
      <c r="B30" s="226"/>
      <c r="F30" s="246"/>
      <c r="G30" s="246"/>
    </row>
    <row r="31" spans="1:7" s="228" customFormat="1" ht="23.25" x14ac:dyDescent="0.2">
      <c r="A31" s="226"/>
      <c r="B31" s="226"/>
      <c r="F31" s="246"/>
      <c r="G31" s="246"/>
    </row>
    <row r="32" spans="1:7" s="228" customFormat="1" ht="23.25" x14ac:dyDescent="0.2">
      <c r="A32" s="226"/>
      <c r="B32" s="226"/>
      <c r="F32" s="246"/>
      <c r="G32" s="246"/>
    </row>
    <row r="33" spans="1:7" s="228" customFormat="1" ht="23.25" x14ac:dyDescent="0.2">
      <c r="A33" s="226"/>
      <c r="B33" s="226"/>
      <c r="F33" s="246"/>
      <c r="G33" s="246"/>
    </row>
    <row r="34" spans="1:7" s="228" customFormat="1" ht="23.25" x14ac:dyDescent="0.2">
      <c r="A34" s="226"/>
      <c r="B34" s="226"/>
      <c r="F34" s="246"/>
      <c r="G34" s="246"/>
    </row>
    <row r="35" spans="1:7" s="228" customFormat="1" ht="23.25" x14ac:dyDescent="0.2">
      <c r="A35" s="226"/>
      <c r="B35" s="226"/>
      <c r="F35" s="246"/>
      <c r="G35" s="246"/>
    </row>
    <row r="36" spans="1:7" s="228" customFormat="1" ht="23.25" x14ac:dyDescent="0.2">
      <c r="A36" s="226"/>
      <c r="B36" s="226"/>
      <c r="F36" s="246"/>
      <c r="G36" s="246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ผด.ก.ย.62</vt:lpstr>
      <vt:lpstr>ผด. ต.ค.61-ก.ย.62</vt:lpstr>
      <vt:lpstr>ขาออก กย 62และตค61-กย62</vt:lpstr>
      <vt:lpstr>ขาเข้า ตค62-กย62</vt:lpstr>
      <vt:lpstr>ขาเข้า กย 62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Waewta Wongracha</dc:creator>
  <cp:lastModifiedBy>Ratchanee Meesanam</cp:lastModifiedBy>
  <cp:lastPrinted>2019-10-01T03:59:17Z</cp:lastPrinted>
  <dcterms:created xsi:type="dcterms:W3CDTF">2019-06-05T02:35:24Z</dcterms:created>
  <dcterms:modified xsi:type="dcterms:W3CDTF">2019-10-25T06:43:50Z</dcterms:modified>
</cp:coreProperties>
</file>